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7875" activeTab="3"/>
  </bookViews>
  <sheets>
    <sheet name="Can doi KT (OK)" sheetId="1" r:id="rId1"/>
    <sheet name="BC ket qua quy" sheetId="2" r:id="rId2"/>
    <sheet name="LC tien te TT" sheetId="3" r:id="rId3"/>
    <sheet name="Thuyet minh quy 3" sheetId="4" r:id="rId4"/>
  </sheets>
  <externalReferences>
    <externalReference r:id="rId5"/>
    <externalReference r:id="rId6"/>
  </externalReferences>
  <definedNames>
    <definedName name="_Fill" localSheetId="3" hidden="1">#REF!</definedName>
    <definedName name="_Fill" hidden="1">#REF!</definedName>
    <definedName name="AS2DocOpenMode" hidden="1">"AS2DocumentEdit"</definedName>
    <definedName name="DataFilter">#N/A</definedName>
    <definedName name="DataSort">#N/A</definedName>
    <definedName name="GoBack">[0]!GoBack</definedName>
    <definedName name="_xlnm.Print_Area" localSheetId="1">'BC ket qua quy'!$A$75:$G$111</definedName>
    <definedName name="_xlnm.Print_Area" localSheetId="0">'Can doi KT (OK)'!$A$249:$E$372</definedName>
    <definedName name="_xlnm.Print_Area" localSheetId="2">'LC tien te TT'!$A$103:$Y$153</definedName>
    <definedName name="_xlnm.Print_Area" localSheetId="3">'Thuyet minh quy 3'!$A$1:$I$213</definedName>
    <definedName name="_xlnm.Print_Titles" localSheetId="2">'LC tien te TT'!$109:$112</definedName>
    <definedName name="TextRefCopyRangeCount" hidden="1">1</definedName>
    <definedName name="wrn.chi._.tiÆt." localSheetId="0" hidden="1">{#N/A,#N/A,FALSE,"Chi tiÆt"}</definedName>
    <definedName name="wrn.chi._.tiÆt." localSheetId="3" hidden="1">{#N/A,#N/A,FALSE,"Chi tiÆt"}</definedName>
    <definedName name="wrn.chi._.tiÆt." hidden="1">{#N/A,#N/A,FALSE,"Chi tiÆt"}</definedName>
  </definedNames>
  <calcPr calcId="124519"/>
</workbook>
</file>

<file path=xl/calcChain.xml><?xml version="1.0" encoding="utf-8"?>
<calcChain xmlns="http://schemas.openxmlformats.org/spreadsheetml/2006/main">
  <c r="H193" i="4"/>
  <c r="F193"/>
  <c r="H192"/>
  <c r="F192"/>
  <c r="H191"/>
  <c r="F191"/>
  <c r="H190"/>
  <c r="F190"/>
  <c r="H187"/>
  <c r="F187"/>
  <c r="H186"/>
  <c r="F186"/>
  <c r="H185"/>
  <c r="F185"/>
  <c r="H184"/>
  <c r="F184"/>
  <c r="G179"/>
  <c r="G177"/>
  <c r="G176"/>
  <c r="G180" s="1"/>
  <c r="J160"/>
  <c r="H160"/>
  <c r="J162" s="1"/>
  <c r="F160"/>
  <c r="H159"/>
  <c r="F159"/>
  <c r="H158"/>
  <c r="F158"/>
  <c r="H157"/>
  <c r="F157"/>
  <c r="AD149" i="3"/>
  <c r="K149"/>
  <c r="J149"/>
  <c r="F147"/>
  <c r="E147"/>
  <c r="J140"/>
  <c r="X139"/>
  <c r="X138"/>
  <c r="X137"/>
  <c r="M137"/>
  <c r="V136"/>
  <c r="Q136"/>
  <c r="X136" s="1"/>
  <c r="X135"/>
  <c r="X134"/>
  <c r="X140" s="1"/>
  <c r="X130"/>
  <c r="L130"/>
  <c r="X129"/>
  <c r="X128"/>
  <c r="X127"/>
  <c r="X126"/>
  <c r="X125"/>
  <c r="W124"/>
  <c r="X124" s="1"/>
  <c r="X131" s="1"/>
  <c r="R120"/>
  <c r="M120"/>
  <c r="X120" s="1"/>
  <c r="H120"/>
  <c r="L119"/>
  <c r="G119"/>
  <c r="G147" s="1"/>
  <c r="X118"/>
  <c r="X117"/>
  <c r="M117"/>
  <c r="X116"/>
  <c r="R115"/>
  <c r="X115" s="1"/>
  <c r="M115"/>
  <c r="M149" s="1"/>
  <c r="H115"/>
  <c r="H147" s="1"/>
  <c r="L114"/>
  <c r="L149" s="1"/>
  <c r="AD98"/>
  <c r="K98"/>
  <c r="J98"/>
  <c r="F96"/>
  <c r="E96"/>
  <c r="J89"/>
  <c r="X88"/>
  <c r="X87"/>
  <c r="M86"/>
  <c r="X86" s="1"/>
  <c r="V85"/>
  <c r="Q85"/>
  <c r="X84"/>
  <c r="X83"/>
  <c r="L79"/>
  <c r="X79" s="1"/>
  <c r="X78"/>
  <c r="X77"/>
  <c r="X76"/>
  <c r="X75"/>
  <c r="X74"/>
  <c r="W73"/>
  <c r="X73" s="1"/>
  <c r="X80" s="1"/>
  <c r="R69"/>
  <c r="M69"/>
  <c r="X69" s="1"/>
  <c r="H69"/>
  <c r="L68"/>
  <c r="G68"/>
  <c r="G96" s="1"/>
  <c r="X67"/>
  <c r="M66"/>
  <c r="X66" s="1"/>
  <c r="R64"/>
  <c r="M64"/>
  <c r="M98" s="1"/>
  <c r="H64"/>
  <c r="H96" s="1"/>
  <c r="X63"/>
  <c r="L63"/>
  <c r="L98" s="1"/>
  <c r="AD47"/>
  <c r="K47"/>
  <c r="J47"/>
  <c r="F45"/>
  <c r="E45"/>
  <c r="X40"/>
  <c r="X142" s="1"/>
  <c r="J38"/>
  <c r="X37"/>
  <c r="X36"/>
  <c r="X35"/>
  <c r="M35"/>
  <c r="V34"/>
  <c r="Q34"/>
  <c r="X33"/>
  <c r="X32"/>
  <c r="X28"/>
  <c r="L28"/>
  <c r="X27"/>
  <c r="X26"/>
  <c r="X25"/>
  <c r="X24"/>
  <c r="X23"/>
  <c r="W22"/>
  <c r="X22" s="1"/>
  <c r="X29" s="1"/>
  <c r="M18"/>
  <c r="H18"/>
  <c r="X18" s="1"/>
  <c r="L17"/>
  <c r="G17"/>
  <c r="G45" s="1"/>
  <c r="X16"/>
  <c r="M15"/>
  <c r="X15" s="1"/>
  <c r="R13"/>
  <c r="M13"/>
  <c r="M47" s="1"/>
  <c r="H13"/>
  <c r="H45" s="1"/>
  <c r="L12"/>
  <c r="X12" s="1"/>
  <c r="D98" i="2"/>
  <c r="D94"/>
  <c r="D91"/>
  <c r="D92" s="1"/>
  <c r="D90"/>
  <c r="D88"/>
  <c r="D85"/>
  <c r="D87" s="1"/>
  <c r="D61"/>
  <c r="D55"/>
  <c r="D50"/>
  <c r="D52" s="1"/>
  <c r="G28"/>
  <c r="G65" s="1"/>
  <c r="G102" s="1"/>
  <c r="G27"/>
  <c r="G64" s="1"/>
  <c r="G101" s="1"/>
  <c r="F27"/>
  <c r="F64" s="1"/>
  <c r="F101" s="1"/>
  <c r="G26"/>
  <c r="G63" s="1"/>
  <c r="G100" s="1"/>
  <c r="G25"/>
  <c r="G62" s="1"/>
  <c r="G99" s="1"/>
  <c r="G24"/>
  <c r="G61" s="1"/>
  <c r="G98" s="1"/>
  <c r="D24"/>
  <c r="G23"/>
  <c r="G60" s="1"/>
  <c r="G97" s="1"/>
  <c r="F23"/>
  <c r="F60" s="1"/>
  <c r="F97" s="1"/>
  <c r="G22"/>
  <c r="G59" s="1"/>
  <c r="G96" s="1"/>
  <c r="F22"/>
  <c r="F59" s="1"/>
  <c r="F96" s="1"/>
  <c r="G21"/>
  <c r="G58" s="1"/>
  <c r="G95" s="1"/>
  <c r="G20"/>
  <c r="G57" s="1"/>
  <c r="G94" s="1"/>
  <c r="F20"/>
  <c r="F57" s="1"/>
  <c r="G19"/>
  <c r="G56" s="1"/>
  <c r="G93" s="1"/>
  <c r="F19"/>
  <c r="F56" s="1"/>
  <c r="F93" s="1"/>
  <c r="G18"/>
  <c r="G55" s="1"/>
  <c r="G92" s="1"/>
  <c r="D18"/>
  <c r="F18" s="1"/>
  <c r="G17"/>
  <c r="G54" s="1"/>
  <c r="G91" s="1"/>
  <c r="F17"/>
  <c r="F54" s="1"/>
  <c r="G16"/>
  <c r="G53" s="1"/>
  <c r="G90" s="1"/>
  <c r="F16"/>
  <c r="F53" s="1"/>
  <c r="F90" s="1"/>
  <c r="G15"/>
  <c r="G52" s="1"/>
  <c r="G89" s="1"/>
  <c r="G14"/>
  <c r="G51" s="1"/>
  <c r="G88" s="1"/>
  <c r="F14"/>
  <c r="F51" s="1"/>
  <c r="G13"/>
  <c r="G50" s="1"/>
  <c r="G87" s="1"/>
  <c r="D13"/>
  <c r="D15" s="1"/>
  <c r="G12"/>
  <c r="G49" s="1"/>
  <c r="G86" s="1"/>
  <c r="F12"/>
  <c r="F49" s="1"/>
  <c r="F86" s="1"/>
  <c r="G11"/>
  <c r="G48" s="1"/>
  <c r="G85" s="1"/>
  <c r="F11"/>
  <c r="F48" s="1"/>
  <c r="E354" i="1"/>
  <c r="G354" s="1"/>
  <c r="D351"/>
  <c r="D348"/>
  <c r="D346"/>
  <c r="D345"/>
  <c r="D339"/>
  <c r="D338"/>
  <c r="D337" s="1"/>
  <c r="D330"/>
  <c r="D326"/>
  <c r="D325"/>
  <c r="D323"/>
  <c r="D321"/>
  <c r="D320"/>
  <c r="D319"/>
  <c r="D318"/>
  <c r="D317"/>
  <c r="D316"/>
  <c r="D315"/>
  <c r="D314"/>
  <c r="D313" s="1"/>
  <c r="D354" s="1"/>
  <c r="D308"/>
  <c r="D307" s="1"/>
  <c r="D305"/>
  <c r="D302" s="1"/>
  <c r="D299"/>
  <c r="D295"/>
  <c r="D292"/>
  <c r="D291"/>
  <c r="D289"/>
  <c r="D288" s="1"/>
  <c r="D287" s="1"/>
  <c r="D281"/>
  <c r="D279"/>
  <c r="D278"/>
  <c r="D276"/>
  <c r="D275"/>
  <c r="D273"/>
  <c r="D272"/>
  <c r="D271"/>
  <c r="D270"/>
  <c r="D268"/>
  <c r="D267"/>
  <c r="D266"/>
  <c r="D265"/>
  <c r="D262"/>
  <c r="D260"/>
  <c r="E259"/>
  <c r="D259"/>
  <c r="E258"/>
  <c r="D258"/>
  <c r="E230"/>
  <c r="G230" s="1"/>
  <c r="D227"/>
  <c r="D224"/>
  <c r="D222"/>
  <c r="D221"/>
  <c r="D215"/>
  <c r="D214"/>
  <c r="D213" s="1"/>
  <c r="D206"/>
  <c r="D202" s="1"/>
  <c r="D201"/>
  <c r="D199"/>
  <c r="D196"/>
  <c r="D195"/>
  <c r="D194"/>
  <c r="D193"/>
  <c r="D192"/>
  <c r="D191"/>
  <c r="D190"/>
  <c r="D184"/>
  <c r="D183"/>
  <c r="D181"/>
  <c r="D178"/>
  <c r="D175"/>
  <c r="D171"/>
  <c r="D168"/>
  <c r="D167"/>
  <c r="D165"/>
  <c r="D164"/>
  <c r="D163" s="1"/>
  <c r="D157"/>
  <c r="D155"/>
  <c r="D154"/>
  <c r="D152"/>
  <c r="D151" s="1"/>
  <c r="D149"/>
  <c r="D148" s="1"/>
  <c r="D147"/>
  <c r="D146"/>
  <c r="D143"/>
  <c r="D142"/>
  <c r="D141"/>
  <c r="D138"/>
  <c r="D136"/>
  <c r="E135"/>
  <c r="D135"/>
  <c r="E134"/>
  <c r="E106"/>
  <c r="G106" s="1"/>
  <c r="D103"/>
  <c r="D100"/>
  <c r="D98"/>
  <c r="D97"/>
  <c r="D91"/>
  <c r="D90"/>
  <c r="D89" s="1"/>
  <c r="D82"/>
  <c r="D78" s="1"/>
  <c r="D77"/>
  <c r="D75"/>
  <c r="D73"/>
  <c r="D72"/>
  <c r="D71"/>
  <c r="D70"/>
  <c r="D69"/>
  <c r="D68"/>
  <c r="D67"/>
  <c r="D66" s="1"/>
  <c r="D65" s="1"/>
  <c r="D106" s="1"/>
  <c r="D60"/>
  <c r="D59" s="1"/>
  <c r="D57"/>
  <c r="D54" s="1"/>
  <c r="D51"/>
  <c r="D47"/>
  <c r="D44"/>
  <c r="D43"/>
  <c r="D41"/>
  <c r="D40" s="1"/>
  <c r="D33"/>
  <c r="D31"/>
  <c r="D30"/>
  <c r="D27" s="1"/>
  <c r="D25"/>
  <c r="D24" s="1"/>
  <c r="D23"/>
  <c r="D22"/>
  <c r="D20"/>
  <c r="D19"/>
  <c r="D18"/>
  <c r="D17" s="1"/>
  <c r="D14"/>
  <c r="D12"/>
  <c r="E11"/>
  <c r="D11"/>
  <c r="E10"/>
  <c r="X85" i="3" l="1"/>
  <c r="X13"/>
  <c r="X19" s="1"/>
  <c r="X17"/>
  <c r="X34"/>
  <c r="X89"/>
  <c r="D10" i="1"/>
  <c r="D63" s="1"/>
  <c r="F106" s="1"/>
  <c r="D39"/>
  <c r="D32" s="1"/>
  <c r="D134"/>
  <c r="F15" i="2"/>
  <c r="D21"/>
  <c r="F21" s="1"/>
  <c r="D89"/>
  <c r="F55"/>
  <c r="F94"/>
  <c r="X38" i="3"/>
  <c r="M99"/>
  <c r="L150"/>
  <c r="F52" i="2"/>
  <c r="D58"/>
  <c r="F58" s="1"/>
  <c r="F88"/>
  <c r="F92"/>
  <c r="M48" i="3"/>
  <c r="L99"/>
  <c r="M150"/>
  <c r="F13" i="2"/>
  <c r="F24"/>
  <c r="F50"/>
  <c r="F87" s="1"/>
  <c r="F61"/>
  <c r="F85"/>
  <c r="L47" i="3"/>
  <c r="L48" s="1"/>
  <c r="X64"/>
  <c r="X70" s="1"/>
  <c r="X90" s="1"/>
  <c r="X68"/>
  <c r="X91"/>
  <c r="X114"/>
  <c r="G178" i="4"/>
  <c r="F91" i="2"/>
  <c r="F98"/>
  <c r="X119" i="3"/>
  <c r="D156" i="1"/>
  <c r="D187" s="1"/>
  <c r="D189"/>
  <c r="D230" s="1"/>
  <c r="D280"/>
  <c r="D311" s="1"/>
  <c r="F354" s="1"/>
  <c r="X93" i="3" l="1"/>
  <c r="X39"/>
  <c r="X42" s="1"/>
  <c r="X121"/>
  <c r="X141" s="1"/>
  <c r="X144" s="1"/>
  <c r="D62" i="2"/>
  <c r="D25"/>
  <c r="D95"/>
  <c r="F89"/>
  <c r="F230" i="1"/>
  <c r="D26" i="2" l="1"/>
  <c r="F26" s="1"/>
  <c r="F25"/>
  <c r="F62" s="1"/>
  <c r="D28"/>
  <c r="F95"/>
  <c r="D99"/>
  <c r="D63"/>
  <c r="D65"/>
  <c r="F63" l="1"/>
  <c r="D100"/>
  <c r="F99"/>
  <c r="G163" i="4"/>
  <c r="F28" i="2"/>
  <c r="F65"/>
  <c r="G164" i="4"/>
  <c r="F100" i="2" l="1"/>
  <c r="D102"/>
  <c r="G165" i="4" l="1"/>
  <c r="G162" s="1"/>
  <c r="F102" i="2"/>
</calcChain>
</file>

<file path=xl/comments1.xml><?xml version="1.0" encoding="utf-8"?>
<comments xmlns="http://schemas.openxmlformats.org/spreadsheetml/2006/main">
  <authors>
    <author>User</author>
    <author>Kien</author>
    <author>lEt'sgO!</author>
  </authors>
  <commentList>
    <comment ref="D20" authorId="0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D­ nî 136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TK 138+ No 336 + No 338</t>
        </r>
      </text>
    </comment>
    <comment ref="D31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TK 141 + 161</t>
        </r>
      </text>
    </comment>
    <comment ref="D70" authorId="0">
      <text>
        <r>
          <rPr>
            <b/>
            <sz val="8"/>
            <color indexed="81"/>
            <rFont val="ABC Sans Serif"/>
            <family val="2"/>
          </rPr>
          <t>User:</t>
        </r>
        <r>
          <rPr>
            <sz val="8"/>
            <color indexed="81"/>
            <rFont val="ABC Sans Serif"/>
            <family val="2"/>
          </rPr>
          <t xml:space="preserve">
ThuÕ GTGT vµ c¸c kho¶n ph¶i nép cÊp trªn</t>
        </r>
      </text>
    </comment>
    <comment ref="D75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Cã 336+338+161</t>
        </r>
      </text>
    </comment>
    <comment ref="D144" authorId="0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D­ nî 136</t>
        </r>
      </text>
    </comment>
    <comment ref="D146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TK 138+ No 336 + No 338</t>
        </r>
      </text>
    </comment>
    <comment ref="D155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TK 141 + 161</t>
        </r>
      </text>
    </comment>
    <comment ref="D194" authorId="0">
      <text>
        <r>
          <rPr>
            <b/>
            <sz val="8"/>
            <color indexed="81"/>
            <rFont val="ABC Sans Serif"/>
            <family val="2"/>
          </rPr>
          <t>User:</t>
        </r>
        <r>
          <rPr>
            <sz val="8"/>
            <color indexed="81"/>
            <rFont val="ABC Sans Serif"/>
            <family val="2"/>
          </rPr>
          <t xml:space="preserve">
ThuÕ GTGT vµ c¸c kho¶n ph¶i nép cÊp trªn</t>
        </r>
      </text>
    </comment>
    <comment ref="D199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Cã 336+338+161</t>
        </r>
      </text>
    </comment>
    <comment ref="D268" authorId="0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D­ nî 136</t>
        </r>
      </text>
    </comment>
    <comment ref="D270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TK 138+ No 336 + No 338</t>
        </r>
      </text>
    </comment>
    <comment ref="D279" authorId="1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TK 141 + 161</t>
        </r>
      </text>
    </comment>
    <comment ref="D318" authorId="0">
      <text>
        <r>
          <rPr>
            <b/>
            <sz val="8"/>
            <color indexed="81"/>
            <rFont val="ABC Sans Serif"/>
            <family val="2"/>
          </rPr>
          <t>User:</t>
        </r>
        <r>
          <rPr>
            <sz val="8"/>
            <color indexed="81"/>
            <rFont val="ABC Sans Serif"/>
            <family val="2"/>
          </rPr>
          <t xml:space="preserve">
ThuÕ GTGT vµ c¸c kho¶n ph¶i nép cÊp trªn</t>
        </r>
      </text>
    </comment>
    <comment ref="D323" authorId="2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Cã 336+338+161</t>
        </r>
      </text>
    </comment>
  </commentList>
</comments>
</file>

<file path=xl/comments2.xml><?xml version="1.0" encoding="utf-8"?>
<comments xmlns="http://schemas.openxmlformats.org/spreadsheetml/2006/main">
  <authors>
    <author>Kien</author>
    <author>Viet Anh PC</author>
    <author>User</author>
    <author>lEt'sgO!</author>
  </authors>
  <commentList>
    <comment ref="Y9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LÊy theo sè liÖu BCTC b¸n niªn ®· kiÓm to¸n 2011</t>
        </r>
      </text>
    </comment>
    <comment ref="X14" authorId="1">
      <text>
        <r>
          <rPr>
            <sz val="16"/>
            <color indexed="81"/>
            <rFont val=".VnArial"/>
            <family val="2"/>
          </rPr>
          <t>NhËp sè liÖu vµo ®©y</t>
        </r>
      </text>
    </comment>
    <comment ref="M22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Mua s¾m TSC§</t>
        </r>
      </text>
    </comment>
    <comment ref="L23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Thu tiÒn b¸n TSC§</t>
        </r>
      </text>
    </comment>
    <comment ref="L28" authorId="2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L·i tiÒn göi</t>
        </r>
      </text>
    </comment>
    <comment ref="M37" authorId="3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Cæ tøc ®· tr¶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J38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Y60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LÊy theo sè liÖu BCTC b¸n niªn ®· kiÓm to¸n 2011</t>
        </r>
      </text>
    </comment>
    <comment ref="X65" authorId="1">
      <text>
        <r>
          <rPr>
            <sz val="16"/>
            <color indexed="81"/>
            <rFont val=".VnArial"/>
            <family val="2"/>
          </rPr>
          <t>NhËp sè liÖu vµo ®©y</t>
        </r>
      </text>
    </comment>
    <comment ref="M73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Mua s¾m TSC§</t>
        </r>
      </text>
    </comment>
    <comment ref="L74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Thu tiÒn b¸n TSC§</t>
        </r>
      </text>
    </comment>
    <comment ref="L79" authorId="2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L·i tiÒn göi</t>
        </r>
      </text>
    </comment>
    <comment ref="M88" authorId="3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Cæ tøc ®· tr¶</t>
        </r>
      </text>
    </comment>
    <comment ref="E89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J89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  <comment ref="Y111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LÊy theo sè liÖu BCTC b¸n niªn ®· kiÓm to¸n 2011</t>
        </r>
      </text>
    </comment>
    <comment ref="X116" authorId="1">
      <text>
        <r>
          <rPr>
            <sz val="16"/>
            <color indexed="81"/>
            <rFont val=".VnArial"/>
            <family val="2"/>
          </rPr>
          <t>NhËp sè liÖu vµo ®©y</t>
        </r>
      </text>
    </comment>
    <comment ref="M124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Mua s¾m TSC§</t>
        </r>
      </text>
    </comment>
    <comment ref="L125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Thu tiÒn b¸n TSC§</t>
        </r>
      </text>
    </comment>
    <comment ref="L130" authorId="2">
      <text>
        <r>
          <rPr>
            <b/>
            <sz val="8"/>
            <color indexed="81"/>
            <rFont val=".VnArial"/>
            <family val="2"/>
          </rPr>
          <t>User:</t>
        </r>
        <r>
          <rPr>
            <sz val="8"/>
            <color indexed="81"/>
            <rFont val=".VnArial"/>
            <family val="2"/>
          </rPr>
          <t xml:space="preserve">
L·i tiÒn göi</t>
        </r>
      </text>
    </comment>
    <comment ref="M139" authorId="3">
      <text>
        <r>
          <rPr>
            <b/>
            <sz val="8"/>
            <color indexed="81"/>
            <rFont val="Tahoma"/>
            <family val="2"/>
          </rPr>
          <t>lEt'sgO!:</t>
        </r>
        <r>
          <rPr>
            <sz val="8"/>
            <color indexed="81"/>
            <rFont val="Tahoma"/>
            <family val="2"/>
          </rPr>
          <t xml:space="preserve">
Cæ tøc ®· tr¶</t>
        </r>
      </text>
    </comment>
    <comment ref="E140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 (Gi¶m 03 + 06)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Kien:</t>
        </r>
        <r>
          <rPr>
            <sz val="8"/>
            <color indexed="81"/>
            <rFont val="Tahoma"/>
            <family val="2"/>
          </rPr>
          <t xml:space="preserve">
B×nh to¸n 30/6</t>
        </r>
      </text>
    </comment>
  </commentList>
</comments>
</file>

<file path=xl/sharedStrings.xml><?xml version="1.0" encoding="utf-8"?>
<sst xmlns="http://schemas.openxmlformats.org/spreadsheetml/2006/main" count="1321" uniqueCount="501">
  <si>
    <t>C«ng ty CP x©y dùng 565</t>
  </si>
  <si>
    <t>MÉu sè B01 - DN</t>
  </si>
  <si>
    <t>Ph­êng ThÞnh Lang - TP. Hoµ B×nh - Hoµ B×nh</t>
  </si>
  <si>
    <t xml:space="preserve">Ban hµnh theo Q§ sè 15/2006/Q§-BTC </t>
  </si>
  <si>
    <t xml:space="preserve"> Ngµy 20/03/2006 cña Bé tr­ëng BTC</t>
  </si>
  <si>
    <t>B¶ng c©n ®èi kÕ to¸n</t>
  </si>
  <si>
    <t>T¹i ngµy 31 th¸ng 03 n¨m 2013</t>
  </si>
  <si>
    <t>Tµi s¶n</t>
  </si>
  <si>
    <t>M· sè</t>
  </si>
  <si>
    <t>ThuyÕt minh</t>
  </si>
  <si>
    <t>Sè cuèi kú</t>
  </si>
  <si>
    <t>Sè ®Çu n¨m</t>
  </si>
  <si>
    <r>
      <t xml:space="preserve">A- </t>
    </r>
    <r>
      <rPr>
        <b/>
        <sz val="11"/>
        <rFont val=".VnTimeH"/>
        <family val="2"/>
      </rPr>
      <t>Tµi s¶n ng¾n h¹n</t>
    </r>
    <r>
      <rPr>
        <sz val="12"/>
        <rFont val=".VnTime"/>
        <family val="2"/>
      </rPr>
      <t xml:space="preserve"> </t>
    </r>
    <r>
      <rPr>
        <b/>
        <sz val="10"/>
        <rFont val=".VnTime"/>
        <family val="2"/>
      </rPr>
      <t>(100=110+120+130+140+150)</t>
    </r>
  </si>
  <si>
    <r>
      <t>I</t>
    </r>
    <r>
      <rPr>
        <b/>
        <sz val="13"/>
        <rFont val=".VnTime"/>
        <family val="2"/>
      </rPr>
      <t>. TiÒn vµ c¸c kho¶n t­¬ng ®­¬ng tiÒn</t>
    </r>
  </si>
  <si>
    <t>V.01</t>
  </si>
  <si>
    <t>1. TiÒn</t>
  </si>
  <si>
    <t>2. C¸c kho¶n t­¬ng ®­¬ng tiÒn</t>
  </si>
  <si>
    <r>
      <t>II</t>
    </r>
    <r>
      <rPr>
        <b/>
        <sz val="13"/>
        <rFont val=".VnTime"/>
        <family val="2"/>
      </rPr>
      <t xml:space="preserve">. C¸c kho¶n ®Çu t­ tµi chÝnh ng¾n h¹n </t>
    </r>
  </si>
  <si>
    <t>V.02</t>
  </si>
  <si>
    <t>1. §Çu t­ ng¾n h¹n</t>
  </si>
  <si>
    <t>2. Dù phßng gi¶m gi¸ ®Çu t­ ng¾n h¹n(*)</t>
  </si>
  <si>
    <r>
      <t xml:space="preserve">III. </t>
    </r>
    <r>
      <rPr>
        <b/>
        <sz val="13"/>
        <rFont val=".VnTime"/>
        <family val="2"/>
      </rPr>
      <t>C¸c kho¶n ph¶i thu ng¾n h¹n</t>
    </r>
  </si>
  <si>
    <t>1. Ph¶i thu kh¸ch hµng</t>
  </si>
  <si>
    <t>2. Tr¶ tr­íc cho ng­êi b¸n</t>
  </si>
  <si>
    <t>3. Ph¶i thu néi bé ng¾n h¹n</t>
  </si>
  <si>
    <t>4. Ph¶i thu theo tiÕn ®é KH hîp ®ång XD</t>
  </si>
  <si>
    <t>5. C¸c kho¶n ph¶i thu kh¸c</t>
  </si>
  <si>
    <t>V.03</t>
  </si>
  <si>
    <t>6. Dù phßng ph¶i thu ng¾n h¹n khã ®ßi(*)</t>
  </si>
  <si>
    <r>
      <t>IV</t>
    </r>
    <r>
      <rPr>
        <b/>
        <sz val="13"/>
        <rFont val=".VnTime"/>
        <family val="2"/>
      </rPr>
      <t>. Hµng tån kho</t>
    </r>
  </si>
  <si>
    <t>1. Hµng tån kho</t>
  </si>
  <si>
    <t>V.04</t>
  </si>
  <si>
    <t>2. Dù phßng gi¶m gi¸ hµng tån kho(*)</t>
  </si>
  <si>
    <r>
      <t xml:space="preserve">V. </t>
    </r>
    <r>
      <rPr>
        <b/>
        <sz val="13"/>
        <rFont val=".VnTime"/>
        <family val="2"/>
      </rPr>
      <t>Tµi s¶n ng¾n h¹n kh¸c</t>
    </r>
  </si>
  <si>
    <t>1. Chi phÝ tr¶ tr­íc ng¾n h¹n</t>
  </si>
  <si>
    <t>2. ThuÕ GTGT ®­îc khÊu trõ</t>
  </si>
  <si>
    <t>3. ThuÕ vµ c¸c kho¶n kh¸c ph¶i thu NN</t>
  </si>
  <si>
    <t>V.05</t>
  </si>
  <si>
    <t xml:space="preserve">4. Tµi s¶n ng¾n h¹n kh¸c </t>
  </si>
  <si>
    <r>
      <t>B- Tµi s¶n dµi h¹n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(200=210+220+240+250+260)</t>
    </r>
  </si>
  <si>
    <r>
      <t xml:space="preserve">I. </t>
    </r>
    <r>
      <rPr>
        <b/>
        <sz val="13"/>
        <rFont val=".VnTime"/>
        <family val="2"/>
      </rPr>
      <t>C¸c kho¶n ph¶i thu dµi h¹n</t>
    </r>
  </si>
  <si>
    <t>1. Ph¶i thu dµi h¹n cña kh¸ch hµng</t>
  </si>
  <si>
    <t>2. Vèn kinh doanh ë ®¬n vÞ trùc thuéc</t>
  </si>
  <si>
    <t>3. Ph¶i thu dµi h¹n néi bé</t>
  </si>
  <si>
    <t>V.06</t>
  </si>
  <si>
    <t>4. Ph¶i thu dµi h¹n kh¸c</t>
  </si>
  <si>
    <t>V.07</t>
  </si>
  <si>
    <t>5. Dù phßng ph¶i thu dµi h¹n khã ®ßi(*)</t>
  </si>
  <si>
    <r>
      <t xml:space="preserve">II. </t>
    </r>
    <r>
      <rPr>
        <b/>
        <sz val="13"/>
        <rFont val=".VnTime"/>
        <family val="2"/>
      </rPr>
      <t>Tµi s¶n cè ®Þnh</t>
    </r>
  </si>
  <si>
    <t>1. Tµi s¶n cè ®Þnh h÷u h×nh</t>
  </si>
  <si>
    <t>V.08</t>
  </si>
  <si>
    <t>- Nguyªn gi¸</t>
  </si>
  <si>
    <t>- Gi¸ trÞ hao mßn luü kÕ(*)</t>
  </si>
  <si>
    <t>2. Tµi s¶n cè ®Þnh thuª tµi chÝnh</t>
  </si>
  <si>
    <t>V.09</t>
  </si>
  <si>
    <t>3. Tµi s¶n cè ®Þnh v« h×nh</t>
  </si>
  <si>
    <t>V.10</t>
  </si>
  <si>
    <t>4. Chi phÝ x©y dùng c¬ b¶n dë dang</t>
  </si>
  <si>
    <t>V.11</t>
  </si>
  <si>
    <r>
      <t xml:space="preserve">III. </t>
    </r>
    <r>
      <rPr>
        <b/>
        <sz val="13"/>
        <rFont val=".VnTime"/>
        <family val="2"/>
      </rPr>
      <t>BÊt ®éng s¶n ®Çu t­</t>
    </r>
  </si>
  <si>
    <t>V.12</t>
  </si>
  <si>
    <r>
      <t xml:space="preserve">IV. </t>
    </r>
    <r>
      <rPr>
        <b/>
        <sz val="13"/>
        <rFont val=".VnTime"/>
        <family val="2"/>
      </rPr>
      <t>C¸c kho¶n ®Çu t­ tµi chÝnh dµi h¹n</t>
    </r>
  </si>
  <si>
    <t>1. §Çu t­ vµo c«ng ty con</t>
  </si>
  <si>
    <t>2. §Çu t­ vµo c«ng ty liªn kÕt, liªn doanh</t>
  </si>
  <si>
    <t>3. §Çu t­ dµi h¹n kh¸c</t>
  </si>
  <si>
    <t>V.13</t>
  </si>
  <si>
    <t>4. Dù phßng gi¶m gi¸ §TTC dµi h¹n(*)</t>
  </si>
  <si>
    <r>
      <t xml:space="preserve">V. </t>
    </r>
    <r>
      <rPr>
        <b/>
        <sz val="13"/>
        <rFont val=".VnTime"/>
        <family val="2"/>
      </rPr>
      <t>Tµi s¶n dµi h¹n kh¸c</t>
    </r>
  </si>
  <si>
    <t>1. Chi phÝ tr¶ tr­íc dµi h¹n</t>
  </si>
  <si>
    <t>V.14</t>
  </si>
  <si>
    <t>2. Tµi s¶n thuÕ thu nhËp ho·n l¹i</t>
  </si>
  <si>
    <t>V.21</t>
  </si>
  <si>
    <t>3. Tµi s¶n dµi h¹n kh¸c</t>
  </si>
  <si>
    <r>
      <t>Tæng céng tµi s¶n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(270=100+200)</t>
    </r>
  </si>
  <si>
    <t>Nguån vèn</t>
  </si>
  <si>
    <r>
      <t>A- Nî ph¶i tr¶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(300=310+330)</t>
    </r>
  </si>
  <si>
    <r>
      <t xml:space="preserve">I. </t>
    </r>
    <r>
      <rPr>
        <b/>
        <sz val="13"/>
        <rFont val=".VnTime"/>
        <family val="2"/>
      </rPr>
      <t>Nî ng¾n h¹n</t>
    </r>
  </si>
  <si>
    <t>1. Vay vµ nî ng¾n h¹n</t>
  </si>
  <si>
    <t>V.15</t>
  </si>
  <si>
    <t>2. Ph¶i tr¶ ng­êi b¸n</t>
  </si>
  <si>
    <t>3. Ng­êi mua tr¶ tiÒn tr­íc</t>
  </si>
  <si>
    <t>4. ThuÕ vµ c¸c kho¶n ph¶i nép nhµ n­íc</t>
  </si>
  <si>
    <t>V.16</t>
  </si>
  <si>
    <t>5. Ph¶i tr¶ ng­êi lao ®éng</t>
  </si>
  <si>
    <t>6. Chi phÝ ph¶i tr¶</t>
  </si>
  <si>
    <t>V.17</t>
  </si>
  <si>
    <t>7. Ph¶i tr¶ néi bé</t>
  </si>
  <si>
    <t>8. Ph¶i tr¶ theo tiÕn ®é KH H§ x©y dùng</t>
  </si>
  <si>
    <t>9. C¸c kho¶n ph¶i tr¶, ph¶i nép N/h¹n kh¸c</t>
  </si>
  <si>
    <t>V.18</t>
  </si>
  <si>
    <t>10. Dù phßng ph¶i tr¶ ng¾n h¹n</t>
  </si>
  <si>
    <t>11. Quü khen th­ëng, phóc lîi</t>
  </si>
  <si>
    <r>
      <t xml:space="preserve">II. </t>
    </r>
    <r>
      <rPr>
        <b/>
        <sz val="13"/>
        <rFont val=".VnTime"/>
        <family val="2"/>
      </rPr>
      <t>Nî dµi h¹n</t>
    </r>
  </si>
  <si>
    <t>1. Ph¶i tr¶ dµi h¹n ng­êi b¸n</t>
  </si>
  <si>
    <t>2. Ph¶i tr¶ dµi h¹n néi bé</t>
  </si>
  <si>
    <t>V.19</t>
  </si>
  <si>
    <t>3. Ph¶i tr¶ dµi h¹n kh¸c</t>
  </si>
  <si>
    <t>4. Vay vµ nî dµi h¹n</t>
  </si>
  <si>
    <t>V.20</t>
  </si>
  <si>
    <t>5. ThuÕ thu nhËp ho·n l¹i ph¶i tr¶</t>
  </si>
  <si>
    <t>6. Dù phßng trî cÊp mÊt viÖc lµm</t>
  </si>
  <si>
    <t>7. Dù phßng ph¶i tr¶ dµi h¹n</t>
  </si>
  <si>
    <t>8. Doanh thu ch­a thùc hiÖn</t>
  </si>
  <si>
    <t>9. Quü ph¸t triÓn khoa häc vµ c«ng nghÖ</t>
  </si>
  <si>
    <r>
      <t>B- Vèn chñ së h÷u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(400=410+430)</t>
    </r>
  </si>
  <si>
    <r>
      <t xml:space="preserve">I. </t>
    </r>
    <r>
      <rPr>
        <b/>
        <sz val="13"/>
        <rFont val=".VnTime"/>
        <family val="2"/>
      </rPr>
      <t>Vèn chñ së h÷u</t>
    </r>
  </si>
  <si>
    <t>V.22</t>
  </si>
  <si>
    <t>1. Vèn ®Çu t­ cña chñ së h÷u</t>
  </si>
  <si>
    <t>2. ThÆng d­ vèn cæ phÇn</t>
  </si>
  <si>
    <t>3. Vèn kh¸c cña chñ së h÷u</t>
  </si>
  <si>
    <t>4. Cæ phiÕu quü(*)</t>
  </si>
  <si>
    <t>5. Chªnh lÖch ®¸nh gi¸ l¹i tµi s¶n</t>
  </si>
  <si>
    <t>6. Chªnh lÖch tû gi¸ hèi ®o¸i</t>
  </si>
  <si>
    <t>7. Quü ®Çu t­ ph¸t triÓn</t>
  </si>
  <si>
    <t>8. Quü dù phßng tµi chÝnh</t>
  </si>
  <si>
    <t>9. Quü kh¸c thuéc vèn chñ së h÷u</t>
  </si>
  <si>
    <t>10. Lîi nhuËn sau thuÕ ch­a ph©n phèi</t>
  </si>
  <si>
    <t>11. Nguån vèn ®Çu t­ XDCB</t>
  </si>
  <si>
    <t>12. Quü hç trî s¾p xÕp doanh nghiÖp</t>
  </si>
  <si>
    <r>
      <t xml:space="preserve">II. </t>
    </r>
    <r>
      <rPr>
        <b/>
        <sz val="13"/>
        <rFont val=".VnTime"/>
        <family val="2"/>
      </rPr>
      <t>Nguån kinh phÝ vµ quü kh¸c</t>
    </r>
  </si>
  <si>
    <t>1. Nguån kinh phÝ</t>
  </si>
  <si>
    <t>V.23</t>
  </si>
  <si>
    <t>2. Nguån kinh phÝ ®· h×nh thµnh TSC§</t>
  </si>
  <si>
    <r>
      <t>Tæng céng nguån vèn</t>
    </r>
    <r>
      <rPr>
        <sz val="14"/>
        <rFont val=".VnTime"/>
        <family val="2"/>
      </rPr>
      <t xml:space="preserve"> </t>
    </r>
    <r>
      <rPr>
        <b/>
        <sz val="10"/>
        <rFont val=".VnTime"/>
        <family val="2"/>
      </rPr>
      <t>(430=300+400)</t>
    </r>
  </si>
  <si>
    <t>C¸c chØ tiªu ngoµi b¶ng c©n ®èi kÕ to¸n</t>
  </si>
  <si>
    <t>ChØ tiªu</t>
  </si>
  <si>
    <t>Sè cuèi n¨m</t>
  </si>
  <si>
    <t>1. Tµi s¶n thuª ngoµi</t>
  </si>
  <si>
    <t>2. VËt t­, hµng ho¸ nhËn gi÷ hé, nhËn gia c«ng</t>
  </si>
  <si>
    <t>3. Hµng ho¸ nhËn b¸n hé, nhËn ký göi, ký c­îc</t>
  </si>
  <si>
    <t>4. Nî khã ®ßi ®· xö lý</t>
  </si>
  <si>
    <t>5. Ngo¹i tÖ c¸c lo¹i</t>
  </si>
  <si>
    <t>6. Dù to¸n chi sù nghiÖp, dù ¸n</t>
  </si>
  <si>
    <t>LËp ngµy 20 th¸ng 04 n¨m 2013</t>
  </si>
  <si>
    <t xml:space="preserve">    ng­êi lËp biÓu                    kÕ to¸n tr­ëng</t>
  </si>
  <si>
    <t>gi¸m ®èc c«ng ty</t>
  </si>
  <si>
    <t xml:space="preserve">  §inh Ngäc Kiªn                TrÞnh V¨n H¶i</t>
  </si>
  <si>
    <t>NguyÔn M¹nh Toµn</t>
  </si>
  <si>
    <t>T¹i ngµy 30 th¸ng 06 n¨m 2013</t>
  </si>
  <si>
    <t>LËp ngµy 20 th¸ng 07 n¨m 2013</t>
  </si>
  <si>
    <t>T¹i ngµy 30 th¸ng 09 n¨m 2013</t>
  </si>
  <si>
    <t>LËp ngµy 20 th¸ng 10 n¨m 2013</t>
  </si>
  <si>
    <t xml:space="preserve">  §inh Ngäc Kiªn    </t>
  </si>
  <si>
    <t>TrÞnh V¨n H¶i</t>
  </si>
  <si>
    <t>MÉu sè B02a - DN</t>
  </si>
  <si>
    <t>B¸o c¸o KÕt Qu¶ Ho¹t ®éng kinh doanh gi÷a niªn ®é</t>
  </si>
  <si>
    <t>Quý 1 N¨m 2013</t>
  </si>
  <si>
    <t>§¬n vÞ tÝnh: §ång</t>
  </si>
  <si>
    <t>ThuyÕt                minh</t>
  </si>
  <si>
    <t>Sè liÖu Quý 1/2013</t>
  </si>
  <si>
    <t>luü kÕ tõ ®Çu n¨m ®Õn cuèi quý nµy</t>
  </si>
  <si>
    <t>N¨m nay</t>
  </si>
  <si>
    <t>N¨m tr­íc</t>
  </si>
  <si>
    <t>2</t>
  </si>
  <si>
    <t>1. Doanh thu b¸n hµng vµ cung cÊp dÞch vô</t>
  </si>
  <si>
    <t>01</t>
  </si>
  <si>
    <t>VI-25</t>
  </si>
  <si>
    <t>2. C¸c kho¶n gi¶m trõ</t>
  </si>
  <si>
    <t>03</t>
  </si>
  <si>
    <t>3. Doanh thu thuÇn vÒ b¸n hµng vµ cung cÊp dÞch vô (10 = 01- 03)</t>
  </si>
  <si>
    <t>10</t>
  </si>
  <si>
    <t>4. Gi¸ vèn hµng b¸n</t>
  </si>
  <si>
    <t>11</t>
  </si>
  <si>
    <t>VI-28</t>
  </si>
  <si>
    <t>5. Lîi nhuËn gép vÒ b¸n hµng vµ cung cÊp dÞch vô (20 = 10-11)</t>
  </si>
  <si>
    <t>20</t>
  </si>
  <si>
    <t>6. Doanh thu ho¹t ®éng tµi chÝnh</t>
  </si>
  <si>
    <t>21</t>
  </si>
  <si>
    <t>VI-29</t>
  </si>
  <si>
    <t>7. Chi phÝ tµi chÝnh</t>
  </si>
  <si>
    <t>22</t>
  </si>
  <si>
    <t>VI-30</t>
  </si>
  <si>
    <r>
      <t xml:space="preserve">Trong ®ã: </t>
    </r>
    <r>
      <rPr>
        <sz val="10.5"/>
        <rFont val=".VnArial Narrow"/>
        <family val="2"/>
      </rPr>
      <t>Chi phÝ l·i vay</t>
    </r>
  </si>
  <si>
    <t>23</t>
  </si>
  <si>
    <t>8. Chi phÝ b¸n hµng</t>
  </si>
  <si>
    <t>24</t>
  </si>
  <si>
    <t>9. Chi phÝ qu¶n lý doanh nghiÖp</t>
  </si>
  <si>
    <t>25</t>
  </si>
  <si>
    <t>10. Lîi nhuËn thuÇn tõ ho¹t ®éng kinh doanh [30 = 20+(21-22) - (24+25)]</t>
  </si>
  <si>
    <t>30</t>
  </si>
  <si>
    <t>11. Thu nhËp kh¸c</t>
  </si>
  <si>
    <t>31</t>
  </si>
  <si>
    <t>12. Chi phÝ kh¸c</t>
  </si>
  <si>
    <t>32</t>
  </si>
  <si>
    <t>13. Lîi nhuËn kh¸c (40 = 31-32)</t>
  </si>
  <si>
    <t>40</t>
  </si>
  <si>
    <t>14. Tæng lîi nhuËn kÕ to¸n tr­íc thuÕ                          (50 = 30+40)</t>
  </si>
  <si>
    <t>50</t>
  </si>
  <si>
    <t>15. ThuÕ thu nhËp doanh nghiÖp hiÖn hµnh</t>
  </si>
  <si>
    <t>51</t>
  </si>
  <si>
    <t>VI-31</t>
  </si>
  <si>
    <t>16. Chi phÝ thuÕ thu nhËp ho·n l¹i</t>
  </si>
  <si>
    <t>52</t>
  </si>
  <si>
    <t>VI-32</t>
  </si>
  <si>
    <t>17, Lîi nhuËn sau thuÕ thu nhËp doanh nghiÖp (60 = 50-51)</t>
  </si>
  <si>
    <t>60</t>
  </si>
  <si>
    <t>Ng­êi lËp biÓu</t>
  </si>
  <si>
    <t>KÕ to¸n tr­ëng</t>
  </si>
  <si>
    <t>Gi¸m ®èc c«ng ty</t>
  </si>
  <si>
    <t>§inh Ngäc Kiªn</t>
  </si>
  <si>
    <t xml:space="preserve">  TrÞnh V¨n H¶i</t>
  </si>
  <si>
    <t>Quý 2 N¨m 2013</t>
  </si>
  <si>
    <t>Sè liÖu Quý 2/2013</t>
  </si>
  <si>
    <t>Quý 3 N¨m 2013</t>
  </si>
  <si>
    <t>Sè liÖu Quý 3/2013</t>
  </si>
  <si>
    <t>MÉu sè B 03a - DN</t>
  </si>
  <si>
    <t>B¸o c¸o l­u chuyÓn tiÒn tÖ</t>
  </si>
  <si>
    <t>Quý 1 n¨m 2013</t>
  </si>
  <si>
    <t>M·               sè</t>
  </si>
  <si>
    <t>TiÒn mÆt</t>
  </si>
  <si>
    <t>TiÒn göi</t>
  </si>
  <si>
    <t>Vay NH</t>
  </si>
  <si>
    <t>Vay TH</t>
  </si>
  <si>
    <t>Luü kÕ tõ ®Çu n¨m                                                    ®Õn cuèi quý nµy</t>
  </si>
  <si>
    <t>TrÝch sè liÖu</t>
  </si>
  <si>
    <t>Céng sè liÖu</t>
  </si>
  <si>
    <t>I. L­u chuyÓn tiÒn tõ ho¹t ®éng kinh doanh</t>
  </si>
  <si>
    <t>TK</t>
  </si>
  <si>
    <t>Nî</t>
  </si>
  <si>
    <t>Cã</t>
  </si>
  <si>
    <t>Thu</t>
  </si>
  <si>
    <t>Chi</t>
  </si>
  <si>
    <t>1/ TiÒn thu tõ b¸n hµng, cung cÊp dÞch vô vµ DT kh¸c</t>
  </si>
  <si>
    <t>1131</t>
  </si>
  <si>
    <t>1121</t>
  </si>
  <si>
    <t>112</t>
  </si>
  <si>
    <t>2/ TiÒn chi tr¶ cho ng­êi cung cÊp hµng ho¸ dÞch vô</t>
  </si>
  <si>
    <t>02</t>
  </si>
  <si>
    <t>1331</t>
  </si>
  <si>
    <t>131</t>
  </si>
  <si>
    <t>3/ TiÒn chi tr¶ cho ng­êi lao ®éng</t>
  </si>
  <si>
    <t>1361</t>
  </si>
  <si>
    <t>4/ TiÒn chi tr¶ l·i vay</t>
  </si>
  <si>
    <t>04</t>
  </si>
  <si>
    <t>141</t>
  </si>
  <si>
    <t>5/ TiÒn chi nép thuÕ TNDN</t>
  </si>
  <si>
    <t>05</t>
  </si>
  <si>
    <t>331</t>
  </si>
  <si>
    <t>6/ TiÒn thu kh¸c tõ ho¹t ®éng kinh doanh</t>
  </si>
  <si>
    <t>06</t>
  </si>
  <si>
    <t>3382</t>
  </si>
  <si>
    <t>311</t>
  </si>
  <si>
    <t>7/ TiÒn chi kh¸c cho ho¹t ®éng kinh doanh</t>
  </si>
  <si>
    <t>07</t>
  </si>
  <si>
    <t>3388</t>
  </si>
  <si>
    <t>6427</t>
  </si>
  <si>
    <t xml:space="preserve"> L­u chuyÓn tiÒn thuÇn tõ ho¹t ®éng kinh doanh</t>
  </si>
  <si>
    <t>3531</t>
  </si>
  <si>
    <t>3331</t>
  </si>
  <si>
    <t>3532</t>
  </si>
  <si>
    <t>3338</t>
  </si>
  <si>
    <t>II. L­u chuyÓn tiÒn tõ ho¹t ®éng ®Çu t­</t>
  </si>
  <si>
    <t>6422</t>
  </si>
  <si>
    <t>3383</t>
  </si>
  <si>
    <t>1/ TiÒn chi ®Ó mua s¾m, x©y dùng tµi s¶n cè ®Þnh vµ c¸c tµi s¶n dµi h¹n kh¸c</t>
  </si>
  <si>
    <t>6423</t>
  </si>
  <si>
    <t>3384</t>
  </si>
  <si>
    <t>2/ TiÒn thu tõ thanh lý, nh­îng b¸n tµi s¶n cè ®Þnh vµ c¸c tµi s¶n dµi h¹n kh¸c</t>
  </si>
  <si>
    <t>3/ TiÒn chi cho vay, mua c¸c c«ng cô nî cña ®¬n vÞ kh¸c</t>
  </si>
  <si>
    <t>6428</t>
  </si>
  <si>
    <t>341</t>
  </si>
  <si>
    <t>4/ TiÒn thu håi cho vay, b¸n l¹i c¸c c«ng cô nî cña ®¬n vÞ kh¸c</t>
  </si>
  <si>
    <t>5/ TiÒn chi ®Çu t­ gãp vèn vµo ®¬n vÞ kh¸c</t>
  </si>
  <si>
    <t>515</t>
  </si>
  <si>
    <t>6/ TiÒn thu håi ®Çu t­ gãp vèn vµo ®¬n vÞ kh¸c</t>
  </si>
  <si>
    <t>26</t>
  </si>
  <si>
    <t>635</t>
  </si>
  <si>
    <t>7/ TiÒn thu l·i cho vay, cæ tøc vµ lîi nhuËn ®­îc chia</t>
  </si>
  <si>
    <t>27</t>
  </si>
  <si>
    <t>6425</t>
  </si>
  <si>
    <t>L­u chuyÓn tiÒn thuÇn tõ ho¹t ®éng ®Çu t­</t>
  </si>
  <si>
    <t>III. L­u chuyÓn tiÒn tõ ho¹t ®éng tµi chÝnh</t>
  </si>
  <si>
    <t>1/ TiÒn thu tõ ph¸t hµnh cæ phiÕu, nhËn gãp vèn cña chñ së h÷u</t>
  </si>
  <si>
    <t>2/ TiÒn tr¶ vèn gãp cho c¸c chñ së h÷u, mua l¹i cæ phiÕu cña doanh nghiÖp ®· ph¸t hµnh</t>
  </si>
  <si>
    <t>3/ TiÒn vay ng¾n h¹n, dµi h¹n nhËn ®­îc</t>
  </si>
  <si>
    <t>33</t>
  </si>
  <si>
    <t>4/ TiÒn chi tr¶ nî gèc vay</t>
  </si>
  <si>
    <t>34</t>
  </si>
  <si>
    <t>5/ TiÒn chi tr¶ nî thuª tµi chÝnh</t>
  </si>
  <si>
    <t>35</t>
  </si>
  <si>
    <t>6/ Cæ tøc, lîi nhuËn ®· tr¶ cho chñ së h÷u</t>
  </si>
  <si>
    <t>36</t>
  </si>
  <si>
    <t>L­u chuyÓn tiÒn thuÇn tõ ho¹t ®éng tµi chÝnh</t>
  </si>
  <si>
    <t>L­u chuyÓn tiÒn thuÇn trong kú (20+30+40 )</t>
  </si>
  <si>
    <t>TiÒn vµ t­¬ng ®­¬ng tiÒn ®Çu kú</t>
  </si>
  <si>
    <r>
      <t xml:space="preserve"> </t>
    </r>
    <r>
      <rPr>
        <sz val="12"/>
        <rFont val=".VnTimeH"/>
        <family val="2"/>
      </rPr>
      <t>¶</t>
    </r>
    <r>
      <rPr>
        <sz val="12"/>
        <rFont val=".VnTime"/>
        <family val="2"/>
      </rPr>
      <t>nh h­ëng cña thay ®æi tû gi¸ hèi ®o¸i quy ®æi ngo¹i tÖ</t>
    </r>
  </si>
  <si>
    <t>61</t>
  </si>
  <si>
    <t>TiÒn vµ t­¬ng ®­¬ng tiÒn cuèi kú (50+60+61)</t>
  </si>
  <si>
    <t>70</t>
  </si>
  <si>
    <t>VII-34</t>
  </si>
  <si>
    <t xml:space="preserve"> Ng­êi lËp biÓu                             KÕ to¸n tr­ëng</t>
  </si>
  <si>
    <t>§inh Ngäc Kiªn                             TrÞnh V¨n H¶i</t>
  </si>
  <si>
    <t>Quý 2 n¨m 2013</t>
  </si>
  <si>
    <t>3358</t>
  </si>
  <si>
    <t>Quý 3 n¨m 2013</t>
  </si>
  <si>
    <t>113</t>
  </si>
  <si>
    <t>133</t>
  </si>
  <si>
    <t>136</t>
  </si>
  <si>
    <t>161</t>
  </si>
  <si>
    <t>228</t>
  </si>
  <si>
    <t>335</t>
  </si>
  <si>
    <t>353</t>
  </si>
  <si>
    <t xml:space="preserve">§inh Ngäc Kiªn  </t>
  </si>
  <si>
    <t>MÉu sè B09a - DN</t>
  </si>
  <si>
    <t>B¶n thuyÕt minh b¸o c¸o tµi chÝnh chän läc</t>
  </si>
  <si>
    <t>I- §Æc ®iÓm ho¹t ®éng cña doanh nghiÖp</t>
  </si>
  <si>
    <t>01- H×nh thøc së h÷u vèn: C«ng ty cæ phÇn Nhµ n­íc gi÷ &gt; 50% vèn</t>
  </si>
  <si>
    <t>02- LÜnh vùc kinh doanh: X©y dùng c¬ b¶n</t>
  </si>
  <si>
    <t>03- Ngµnh nghÒ kinh doanh:</t>
  </si>
  <si>
    <t>- Khai th¸c c¸t, ®¸, sái, ®Êt sÐt, cao lanh;</t>
  </si>
  <si>
    <t>- S¶n xuÊt g¹ch nung, ngãi, v«i;</t>
  </si>
  <si>
    <t>- S¶n xuÊt c¸c s¶n phÈm tõ xi m¨ng v÷a;</t>
  </si>
  <si>
    <t>- S¶n xuÊt cÊu kiÖn thÐp cho x©y dùng vµ c¸c s¶n phÈm kim lo¹i cho x©y dùng vµ kiÕn tróc;</t>
  </si>
  <si>
    <t>- San lÊp mÆt b»ng;</t>
  </si>
  <si>
    <t>- X©y dùng c¸c c«ng tr×nh d©n dông, kü thuËt (C«ng nghiÖp, giao th«ng, thuû lîi, thuû ®iÖn, nhiÖt</t>
  </si>
  <si>
    <t>®iÖn, ®­êng d©y vµ tr¹m ®iÖn, n­íc sinh ho¹t, c«ng tr×nh ngÇm d­íi ®Êt - d­íi n­íc, ®­êng ngÇm,</t>
  </si>
  <si>
    <t>c«ng tr×nh h¹ tÇng kü thuËt);</t>
  </si>
  <si>
    <t>- Hoµn thiÖn c«ng tr×nh x©y dùng;</t>
  </si>
  <si>
    <t>- Mua b¸n vËt liÖu x©y dùng;</t>
  </si>
  <si>
    <t>- VËn t¶i hµng ho¸ b»ng xe t¶i ®Æc biÖt;</t>
  </si>
  <si>
    <t>- Kinh doanh bÊt ®éng s¶n víi quyÒn së h÷u hoÆc ®i thuª;</t>
  </si>
  <si>
    <t>- §Çu t­ vµ kinh doanh ®­êng giao th«ng;</t>
  </si>
  <si>
    <t>04- §Æc ®iÓm ho¹t ®éng cña doanh nghiÖp trong n¨m tµi chÝnh cã ¶nh h­ëng ®Õn b¸o c¸o tµi chÝnh:</t>
  </si>
  <si>
    <t>- Thêi tiÕt kh¾c nhiÖt, m­a giã bÊt th­êng, thêi gian nghØ lÔ kÐo dµi ®· lµm ¶nh h­ëng kh«ng tèt ®Õn</t>
  </si>
  <si>
    <t>kÕt qu¶ SXKD trong kú.</t>
  </si>
  <si>
    <t>- Mét sè c«ng tr×nh do thay ®æi thiÕt kÕ, ph­¬ng ¸n thi c«ng, gi¶i phãng mÆt b»ng chËm nªn cã thêi</t>
  </si>
  <si>
    <t>gian ph¶i nghØ chê viÖc, gi¸n ®o¹n thi c«ng dÉn tíi hiÖu qu¶ s¶n xuÊt thÊp.</t>
  </si>
  <si>
    <t>- H¹n møc tÝn dông thÊp; L·i vay vµ gi¸ c¶ c¸c lo¹i hµng ho¸, vËt t­, nhiªn liÖu t¨ng bÊt th­êng ¶nh</t>
  </si>
  <si>
    <t>h­ëng lín tíi kÕt qu¶ SXKD trong kú.</t>
  </si>
  <si>
    <t>- Mét sè c«ng tr×nh chñ ®Çu t­ chËm nghiÖm thu, thanh to¸n. MÆt kh¸c vèn chñ së h÷u thÊp dÉn tíi</t>
  </si>
  <si>
    <t>thiÕu vèn kinh doanh, kh¶ n¨ng quay vßng vèn chËm.</t>
  </si>
  <si>
    <t>II- Kú kÕ to¸n, ®¬n vÞ tiÒn tÖ sö dông trong kÕ to¸n</t>
  </si>
  <si>
    <t>01- Niªn ®é kÕ to¸n: B¾t ®Çu tõ 01/01/2013 kÕt thóc ngµy 31/12/2013</t>
  </si>
  <si>
    <t>02- §¬n vÞ tiÒn tÖ sö dông trong kÕ to¸n: §ång ViÖt nam.</t>
  </si>
  <si>
    <t>III-  ChuÈn mùc vµChÕ ®é kÕ to¸n ¸p dông t¹i doanh nghiÖp</t>
  </si>
  <si>
    <t>01- ChÕ ®é kÕ to¸n ¸p dông: ChÕ ®é kÕ to¸n doanh nghiÖp x©y l¾p nöa tËp trung, nöa ph©n t¸n.</t>
  </si>
  <si>
    <t>02- Tu©n thñ ®Çy ®ñ 26 chuÈn mùc kÕ to¸n hiÖn hµnh; QuyÕt ®Þnh: 15/2006/Q§-BTC (20/03/2006)</t>
  </si>
  <si>
    <t>vµ Th«ng t­: 244/2009/TT-BTC (31/12/2009) cña Bé tr­ëng Bé Tµi chÝnh.</t>
  </si>
  <si>
    <t>03- H×nh thøc kÕ to¸n ¸p dông: NhËt ký chung (H¹ch to¸n trªn phÇn mÒm m¸y vi tÝnh)</t>
  </si>
  <si>
    <t>IV- C¸c chÝnh s¸ch kÕ to¸n ¸p dông</t>
  </si>
  <si>
    <t>01- Nguyªn t¾c ghi nhËn c¸c kho¶n tiÒn vµ c¸c kho¶n t­¬ng ®­¬ng tiÒn:</t>
  </si>
  <si>
    <t>- Nguyªn t¾c ghi nhËn c¸c kho¶n tiÒn: TiÒn mÆt, tiÒn göi Ng©n hµng, TiÒn ®ang chuyÓn theo thùc tÕ</t>
  </si>
  <si>
    <t>ph¸t sinh t¹i thêi ®iÓm lËp b¸o c¸o.</t>
  </si>
  <si>
    <t>- Nguyªn t¾c x¸c ®Þnh c¸c kho¶n t­¬ng ®­¬ng tiÒn: Lµ c¸c kho¶n ®Çu t­ ng¾n h¹n kh«ng qu¸ 3 (ba)</t>
  </si>
  <si>
    <t>th¸ng, cã kh¶ n¨ng chuyÓn ®æi dÔ dµng thµnh tiÒn vµ kh«ng cã nhiÒu rñi ro trong viÖc chuyÓn ®æi</t>
  </si>
  <si>
    <t>thµnh tiÒn kÓ tõ ngµy mua kho¶n ®Çu t­ ®ã t¹i thêi ®iÓm b¸o c¸o.</t>
  </si>
  <si>
    <r>
      <t>- Ph­¬ng ph¸p chuyÓn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®æi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c¸c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®ång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tiÒn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kh¸c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ra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®ång tiÒn sö dông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trong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kÕ</t>
    </r>
    <r>
      <rPr>
        <sz val="8"/>
        <rFont val=".VnTime"/>
        <family val="2"/>
      </rPr>
      <t xml:space="preserve"> </t>
    </r>
    <r>
      <rPr>
        <sz val="12.5"/>
        <rFont val=".VnTime"/>
        <family val="2"/>
      </rPr>
      <t>to¸n: C¸c nghiÖp vô ph¸t</t>
    </r>
  </si>
  <si>
    <t>sinh b»ng ngo¹i tÖ ®­îc quy ®æi theo tû gi¸ giao dÞch thùc tÕ hoÆc tû gi¸ giao dÞch b×nh qu©n trªn</t>
  </si>
  <si>
    <t>thÞ tr­êng ngo¹i tÖ liªn Ng©n hµng do Ng©n hµng nhµ n­íc c«ng bè cïng ngµy.</t>
  </si>
  <si>
    <t>Chªnh  lÖch  tû gi¸ thùc tÕ ph¸t sinh trong n¨m vµ chªnh lÖch tû gi¸ do ®¸nh gi¸ l¹i sè d­ cña c¸c</t>
  </si>
  <si>
    <t>kho¶n môc tiÒn tÖ t¹i thêi ®iÓm kÕt thóc niªn ®é tµi chÝnh ®­îc ghi nhËn vµo doanh thu tµi chÝnh</t>
  </si>
  <si>
    <t>hoÆc chi phÝ tµi chÝnh trong kú.</t>
  </si>
  <si>
    <t>02- Nguyªn t¾c ghi nhËn hµng tån kho:</t>
  </si>
  <si>
    <t xml:space="preserve">- Nguyªn t¾c ghi nhËn hµng tån kho: </t>
  </si>
  <si>
    <t>Hµng tån kho ®­îc x¸c ®Þnh trªn c¬ së gi¸ gèc bao gåm: Chi phÝ mua, chi phÝ chÕ biÕn vµ c¸c chi</t>
  </si>
  <si>
    <t>phÝ kh¸c cã liªn quan trùc tiÕp kh¸c ®Ó cã ®­îc hµng tån kho ë ®Þa ®iÓm vµ tr¹ng th¸i hiÖn t¹i.</t>
  </si>
  <si>
    <t>Chi phÝ mua cña hµng bao gåm: Gi¸ mua, c¸c lo¹i thuÕ kh«ng ®­îc hoµn l¹i, chi phÝ vËn chuyÓn,</t>
  </si>
  <si>
    <t>b¶o qu¶n, bèc xÕp trong qu¸ tr×nh mua hµng vµ c¸c chi phÝ liªn quan trùc tiÕp ®Õn viÖc mua hµng.</t>
  </si>
  <si>
    <t>Chi phÝ chÕ biÕn bao gåm: Chi phÝ nguyªn vËt liÖu trùc tiÕp, chi phÝ lao ®éng trùc tiÕp, chi phÝ s¶n</t>
  </si>
  <si>
    <t>xuÊt chung biÕn ®æi vµ chi phÝ s¶n xuÊt chung cè ®Þnh.</t>
  </si>
  <si>
    <t>- Ph­¬ng ph¸p tÝnh gi¸ trÞ hµng tån kho: Theo thùc tÕ ®Ých danh.</t>
  </si>
  <si>
    <t>- Ph­¬ng ph¸p h¹ch to¸n hµng tån kho: Kª khai th­êng xuyªn.</t>
  </si>
  <si>
    <t>- Ph­¬ng ph¸p lËp dù phßng gi¶m gi¸ hµng tån kho: Kh«ng</t>
  </si>
  <si>
    <t>03- Nguyªn t¾c ghi nhËn vµ khÊu hao TSC§:</t>
  </si>
  <si>
    <t>- Nguyªn t¾c ghi nhËn TSC§:</t>
  </si>
  <si>
    <t>TSC§ h÷u h×nh vµ tµi s¶n cè ®Þnh v« h×nh ®­îc ghi nhËn ban ®Çu theo gi¸ gèc. Trong qu¸ tr×nh sö</t>
  </si>
  <si>
    <t>dông tµi s¶n cè ®Þnh h÷u h×nh vµ tµi s¶n cè ®Þnh v« h×nh ®­îc ghi nhËn theo nguyªn gi¸ trõ gi¸ trÞ</t>
  </si>
  <si>
    <t>hao mßn lòy kÕ.</t>
  </si>
  <si>
    <t>- Ph­¬ng ph¸p khÊu hao TSC§ : §­êng th¼ng theo thêi gian vµ dù ¸n.</t>
  </si>
  <si>
    <t>KhÊu hao tµi s¶n cè ®Þnh ®­îc tÝnh theo ph­¬ng ph¸p khÊu hao ®­êng th¼ng dùa trªn thêi gian sö</t>
  </si>
  <si>
    <t xml:space="preserve">dông ­íc tÝnh cña tµi s¶n, sè n¨m khÊu hao cô thÓ. </t>
  </si>
  <si>
    <t>•</t>
  </si>
  <si>
    <t>Nhµ cöa, vËt kiÕn tróc</t>
  </si>
  <si>
    <t xml:space="preserve">     15 n¨m</t>
  </si>
  <si>
    <t>M¸y mãc thiÕt bÞ</t>
  </si>
  <si>
    <t>05 - 10 n¨m</t>
  </si>
  <si>
    <t>Ph­¬ng tiÖn vËn t¶i</t>
  </si>
  <si>
    <t>ThiÕt bÞ v¨n phßng</t>
  </si>
  <si>
    <t>04 - 06 n¨m</t>
  </si>
  <si>
    <t>TSC§ v« h×nh</t>
  </si>
  <si>
    <t>04- Nguyªn t¾c ghi nhËn vµ khÊu hao bÊt ®éng s¶n ®Çu t­:</t>
  </si>
  <si>
    <t>- Nguyªn t¾c ghi nhËn bÊt ®éng s¶n ®Çu t­:</t>
  </si>
  <si>
    <t>- Ph­¬ng ph¸p khÊu hao bÊt ®éng s¶n ®Çu t­:</t>
  </si>
  <si>
    <t>05- Nguyªn t¾c ghi nhËn c¸c kho¶n ®Çu t­ tµi chÝnh</t>
  </si>
  <si>
    <t>- C¸c kho¶n ®Çu t­ vµo c«ng ty con, c«ng ty liªn kÕt, vèn gãp vµo c¬ së kinh doanh ®ång kiÓm so¸t:</t>
  </si>
  <si>
    <t>- C¸c kho¶n ®Çu t­ chøng kho¸n ng¾n h¹n:</t>
  </si>
  <si>
    <t>C¸c kho¶n ®Çu t­ chøng kho¸n t¹i thêi ®iÓm lËp b¸o c¸o, nÕu:</t>
  </si>
  <si>
    <t>C¸c kho¶n ®Çu t­ cã thêi h¹n thu håi hoÆc ®¸o h¹n kh«ng qu¸ 3 th¸ng kÓ tõ ngµy mua ®­îc coi</t>
  </si>
  <si>
    <t>lµ “T­¬ng ®­¬ng tiÒn”;</t>
  </si>
  <si>
    <t>Cã thêi h¹n thu håi d­íi 1 n¨m ®­îc ph©n lo¹i lµ tµi s¶n ng¾n h¹n;</t>
  </si>
  <si>
    <t>Cã thêi h¹n thu håi trªn 1 n¨m ®­îc ph©n lo¹i lµ tµi s¶n dµi h¹n;</t>
  </si>
  <si>
    <t>- C¸c kho¶n ®Çu t­ ng¾n h¹n, dµi h¹n kh¸c:</t>
  </si>
  <si>
    <t>- Ph­¬ng ph¸p lËp dù phßng gi¶m gi¸ ®Çu t­ ng¾n h¹n, dµi h¹n:</t>
  </si>
  <si>
    <t>Dù phßng gi¶m gi¸ ®Çu t­ ®­îc lËp vµo thêi ®iÓm kÕt thóc niªn ®é kÕ to¸n, ®­îc x¸c ®Þnh trªn c¬</t>
  </si>
  <si>
    <t>së chªnh lÖch gi÷a gi¸ gèc cña c¸c kho¶n ®Çu t­ lín h¬n gi¸ trÞ thÞ tr­êng cña chóng t¹i thêi ®iÓm</t>
  </si>
  <si>
    <t>lËp dù phßng .</t>
  </si>
  <si>
    <t>06- Nguyªn t¾c ghi nhËn vµ vèn ho¸ c¸c kho¶n chi phÝ ®i vay:</t>
  </si>
  <si>
    <t>- Nguyªn t¾c ghi nhËn chi phÝ ®i vay:</t>
  </si>
  <si>
    <t>Chi phÝ ®i vay liªn quan trùc tiÕp ®Õn viÖc ®Çu t­ x©y dùng hoÆc s¶n xuÊt tµi s¶n cè ®Þnh dë dang</t>
  </si>
  <si>
    <t>®­îc tÝnh vµo gi¸ trÞ cña cña tµi s¶n ®ã (§­îc vèn hãa), bao gåm c¸c kho¶n l·i tiÒn vay, ph©n bæ</t>
  </si>
  <si>
    <t>c¸c kho¶n chiÕt khÊu hoÆc phô tréi khi ph¸t hµnh tr¸i phiÕu, c¸c kho¶n chi phÝ phô ph¸t sinh liªn</t>
  </si>
  <si>
    <t>quan tíi qu¸ tr×nh lµm thñ tôc vay.</t>
  </si>
  <si>
    <t>ViÖc  vèn  hãa  chi phÝ  ®i  vay sÏ ®­îc t¹m ngõng l¹i trong c¸c giai ®o¹n mµ qu¸ tr×nh ®Çu t­ x©y</t>
  </si>
  <si>
    <t>dùng hoÆc s¶n xuÊt tµi s¶n dë dang bÞ gi¸n ®o¹n trõ khi sù gi¸n ®o¹n ®ã lµ cÇn thiÕt.</t>
  </si>
  <si>
    <t>ViÖc vèn hãa chi phÝ ®i vay sÏ chÊm døt  khi c¸c ho¹t ®éng chñ yÕu cho viÖc chuÈn bÞ ®­a tµi s¶n</t>
  </si>
  <si>
    <t>dë dang vµo sö dông hoÆc b¸n ®· hoµn thµnh. Chi phÝ ®i vay ph¸t sinh sau ®ã sÏ ®­îc ghi nhËn lµ</t>
  </si>
  <si>
    <t>chi phÝ trong kú.</t>
  </si>
  <si>
    <t>C¸c  kho¶n  thu nhËp ph¸t sinh do ®Çu t­ t¹m thêi c¸c kho¶n vay riªng biÖt trong khi chê sö dông</t>
  </si>
  <si>
    <t>vµo môc ®Ých cã ®­îc tµi s¶n dë dang th× ®­îc ghi gi¶m trõ (-) vµo chi phÝ ®i vay khi vèn hãa.</t>
  </si>
  <si>
    <t>L·i tiÒn vay ph¸t sinh tõ c¸c kho¶n vay phôc vô cho ho¹t ®éng SXKD ®­îc h¹ch to¸n vµo KÕt qu¶</t>
  </si>
  <si>
    <t>ho¹t ®éng kinh doanh khi ph¸t sinh.</t>
  </si>
  <si>
    <t>- Tû lÖ vèn ho¸ ®­îc sö dông ®Ó x¸c ®Þnh chi phÝ ®i vay ®­îc vèn ho¸ trong kú: Toµn bé</t>
  </si>
  <si>
    <t>07- Nguyªn t¾c ghi nhËn vµ vèn ho¸ c¸c kho¶n chi phÝ kh¸c:</t>
  </si>
  <si>
    <t>- Chi phÝ tr¶ tr­íc: TrÝch tr­íc vµo chi phÝ s¶n xuÊt kinh doanh trong kú h¹ch to¸n kho¶n chi phÝ söa</t>
  </si>
  <si>
    <t>ch÷a lín TSC§. Nguån trÝch tr­íc nµy dïng ®Ó quyÕt to¸n c¸c chi phÝ söa ch÷a lín TSC§ ph¸t sinh</t>
  </si>
  <si>
    <t>trong kú (HoÆc ®Ó l¹i cho kú sau ®Ó quyÕt to¸n c¸c kho¶n chi phÝ söa ch÷a lín ch­a thùc hiÖn xong</t>
  </si>
  <si>
    <t>trong kú). NÕu gi¸ trÞ ®· trÝch trong kú kh«ng ®ñ chi tr¶ c¸c kho¶n chi phÝ SCL ®· ph¸t sinh th× h¹ch</t>
  </si>
  <si>
    <t xml:space="preserve">trùc tiÕp vµo phÝ phÝ SXKD trong kú. NÕu gi¸ trÞ ®· trÝch trong kú kh«ng chi hÕt th× sÏ ®­îc dïng ®Ó  </t>
  </si>
  <si>
    <t>ghi gi¶m chi phÝ SXKD trong kú.</t>
  </si>
  <si>
    <t>- Chi phÝ kh¸c: KÕt chuyÓn vµo chi phÝ SXKD trong 1 kú h¹ch to¸n.</t>
  </si>
  <si>
    <t>- Ph­¬ng ph¸p ph©n bæ chi phÝ tr¶ tr­íc: Ph©n bæ chi phÝ SC lín TSC§ vµo chi chi SXKD theo quý.</t>
  </si>
  <si>
    <t>- Ph­¬ng ph¸p vµ thêi gian ph©n bæ lîi thÕ th­¬ng m¹i: Theo ®­êng th¼ng trong 10 n¨m.</t>
  </si>
  <si>
    <t>08- Nguyªn t¾c ghi nhËn chi phÝ ph¶i tr¶: Ph©n bæ vµo chi phÝ SXKD trong kú theo kÕ ho¹ch.</t>
  </si>
  <si>
    <t>09- Nguyªn t¾c vµ ph­¬ng ph¸p ghi nhËn c¸c kho¶n dù phßng ph¶i tr¶: Kh«ng cã.</t>
  </si>
  <si>
    <t>10- Nguyªn t¾c ghi nhËn vèn chñ së h÷u:</t>
  </si>
  <si>
    <t>- Nguyªn t¾c ghi nhËn vèn ®Çu t­ cña chñ së h÷u, thÆng d­ vèn cæ phÇn, vèn kh¸c cña chñ së h÷u:</t>
  </si>
  <si>
    <t>Ghi nhËn theo sè vèn thùc gãp cña chñ së h÷u vµ c¸c quy ®Þnh kh¸c hiÖn hµnh.</t>
  </si>
  <si>
    <t>- Nguyªn t¾c ghi nhËn chªnh lÖch tû gi¸:</t>
  </si>
  <si>
    <t>Ghi nhËn vµo chi phÝ tµi chÝnh hoÆc doanh thu ho¹t ®éng tµi chÝnh trong kú c¸c kho¶n chªnh lÖch</t>
  </si>
  <si>
    <t>tû gi¸ hèi ®o¸i theo quy ®Þnh hiÖn hµnh.  Do  hiÖn t¹i ®¬n vÞ kh«ng cã ho¹t ®éng ®Çu t­ x©y dùng</t>
  </si>
  <si>
    <t>hoÆc ho¹t ®éng ®Çu t­ më réng quy m« s¶n xuÊt dë dang.</t>
  </si>
  <si>
    <t>- Nguyªn t¾c ghi nhËn lîi nhuËn ch­a ph©n phèi: Ghi nhËn ®Ých doanh c¸c kho¶n l·i, lç cña c¸c ho¹t</t>
  </si>
  <si>
    <t>®éng SXKD, ho¹t ®éng tµi chÝnh vµ c¸c ho¹t ®éng kh¸c.</t>
  </si>
  <si>
    <t>11- Nguyªn t¾c vµ ph­¬ng ph¸p ghi nhËn doanh thu:</t>
  </si>
  <si>
    <t>- Doanh thu b¸n hµng: X¸c ®Þnh theo gi¸ trÞ hîp lý c¸c kho¶n tiÒn sÏ thu ®­îc tõ ho¹t ®éng SXKD.</t>
  </si>
  <si>
    <t>- Doanh thu cung cÊp dÞch vô: Theo kho¶n tiÒn x¸c ®Þnh sÏ thu ®­îc.</t>
  </si>
  <si>
    <t>- Doanh thu ho¹t ®éng tµi chÝnh: Ghi nhËn theo gi¸ trÞ l·i tiÒn göi ®­îc thanh to¸n.</t>
  </si>
  <si>
    <t>- Doanh thu hîp ®ång x©y dùng: Theo KL c«ng viÖc hoµn thµnh ®­îc nghiÖm thu.</t>
  </si>
  <si>
    <t>12- Nguyªn t¾c vµ ph­¬ng ph¸p ghi nhËn chi phÝ tµi chÝnh:</t>
  </si>
  <si>
    <t>- L·i tiÒn vay và chi phÝ kh¸c liªn quan ®Õn ho¹t ®éng huy ®éng, sö dông vèn ph¸t sinh trong kú.</t>
  </si>
  <si>
    <t>- C¸c kho¶n chi phÝ trªn ®­îc ghi nhËn theo tæng sè ph¸t sinh trong kú, kh«ng bï trõ víi doanh thu</t>
  </si>
  <si>
    <t>ho¹t ®éng tµi chÝnh ph¸t sinh trong kú; Bao gåm chi phÝ tµi chÝnh ®· chi tr¶ vµ chi phÝ cßn ph¶i tr¶.</t>
  </si>
  <si>
    <t>13- Nguyªn t¾c vµ ph­¬ng ph¸p ghi nhËn chi phÝ thuÕ thu nhËp doanh nghiÖp hiÖn hµnh, chi phÝ thuÕ</t>
  </si>
  <si>
    <t>thu nhËp doanh nghiÖp ho·n l¹i: Theo thu nhËp chÞu thuÕ ®· x¸c ®Þnh vµ thuÕ suÊt hiÖn hµnh.</t>
  </si>
  <si>
    <t>14- C¸c nghiÖp vô dù phßng rñi ro hèi ®o¸i: Kh«ng</t>
  </si>
  <si>
    <t>15- Nguyªn t¾c vµ ph­¬ng ph¸p kÕ to¸n kh¸c: Kh«ng</t>
  </si>
  <si>
    <t>V- C¸c sù kiÖn hoÆc giao dÞch träng yÕu trong kú kÕ to¸n gi÷a niªn ®é</t>
  </si>
  <si>
    <t>1- Chu kú cña c¸c ho¹t ®éng s¶n xuÊt kinh doanh trong kú kÕ to¸n lµ liªn tôc theo tiÕn ®é cña c¸c</t>
  </si>
  <si>
    <t>c«ng tr×nh ®¬n vÞ ®ang thi c«ng vµ ®Æc thï cña ngµnh x©y dùng c¬ b¶n.</t>
  </si>
  <si>
    <t>2- TÝnh chÊt vµ gi¸ trÞ cña c¸c kho¶n môc ¶nh h­ëng ®Õn tµi s¶n, nî ph¶i tr¶, nguån vèn chñ së h÷u</t>
  </si>
  <si>
    <t>thu nhËp thuÇn, hoÆc c¸c luång tiÒn ®­îc coi lµ yÕu tè kh«ng b×nh th­êng do tÝnh chÊt, quy m« hoÆc</t>
  </si>
  <si>
    <t>t¸c ®éng cña chóng: Kh«ng cã.</t>
  </si>
  <si>
    <t>3- Nh÷ng biÕn ®éng trong nguån vèn chñ së h÷u vµ gi¸ trÞ luü kÕ:</t>
  </si>
  <si>
    <t>Danh môc</t>
  </si>
  <si>
    <t>Cuèi kú</t>
  </si>
  <si>
    <t>§Çu n¨m</t>
  </si>
  <si>
    <t>- Vèn ®Çu t­ cña chñ së h÷u</t>
  </si>
  <si>
    <t>- Quü ®Çu t­ ph¸t triÓn</t>
  </si>
  <si>
    <t>- Quü dù phßng tµi chÝnh</t>
  </si>
  <si>
    <t>- Lîi nhuËn sau thuÕ ch­a ph©n phèi</t>
  </si>
  <si>
    <t>* Lç ph¸t sinh t¨ng trong kú:</t>
  </si>
  <si>
    <t xml:space="preserve">Trong ®ã: </t>
  </si>
  <si>
    <t>+ Lç quý 1/2012:</t>
  </si>
  <si>
    <t>+ Lç quý 2/2013</t>
  </si>
  <si>
    <t>+ Lç quý 3/2013</t>
  </si>
  <si>
    <t>+ Lç quý 4/2013</t>
  </si>
  <si>
    <t>4- TÝnh chÊt vµ gi¸ trÞ cña nh÷ng thay ®æi trong c¸c ­íc tÝnh kÕ to¸n ®· ®­îc b¸o c¸o trong b¸o c¸o</t>
  </si>
  <si>
    <t>gi÷a niªn ®é tr­íc cña niªn ®é kÕ to¸n hiÖn t¹i ; HoÆc nh÷ng thay ®æi trong c¸c ­íc tÝnh kÕ to¸n ®·</t>
  </si>
  <si>
    <t>®­îc  b¸o c¸o trong c¸c niªn ®é tr­íc,  nÕu nh÷ng thay ®æi nµy cã ¶nh h­ëng  träng yÕu ®Õn kú kÕ</t>
  </si>
  <si>
    <t>to¸n gi÷a niªn ®é hiÖn t¹i: Kh«ng cã.</t>
  </si>
  <si>
    <t>5- Ph¸t hµnh, mua l¹i vµ hoµn tr¶ c¸c chøng kho¸n nî vµ chøng kho¸n vèn: Kh«ng cã.</t>
  </si>
  <si>
    <t>6- Cæ tøc ®· tr¶ cña cæ phiÕu phæ th«ng vµ cæ phiÕu ­u ®·i: Kh«ng cã.</t>
  </si>
  <si>
    <t>Theo nghÞ quyÕt ®¹i héi cæ ®«ng th­êng niªn n¨m 2011 ®· biÓu quyÕt th«ng qua ngµy 14/04/2011.</t>
  </si>
  <si>
    <t>+ Tû lÖ chi tr¶ cæ tøc: 15,0 % vèn ®iÒu lÖ</t>
  </si>
  <si>
    <t>+ H×nh thøc chi tr¶: B»ng tiÒn</t>
  </si>
  <si>
    <t>+ Tæng sè cæ tøc ph¶i tr¶:</t>
  </si>
  <si>
    <t>* Cæ tøc tr¶ cho cæ phiÕu phæ th«ng:</t>
  </si>
  <si>
    <t>* Cæ tøc tr¶ cho cæ phiÕu ­u ®·i:</t>
  </si>
  <si>
    <t>+ Sè cæ tøc ®· ®­îc chi tr¶:</t>
  </si>
  <si>
    <t>+ Sè cæ tøc ch­a chi tr¶ (Tcty XD Tr­êng S¬n):</t>
  </si>
  <si>
    <t>7- Doanh thu vµ kÕt qu¶ kinh doanh bé phËn theo lÜnh vùc kinh doanh</t>
  </si>
  <si>
    <t>7.1- Sè liÖu quý 3/2013:</t>
  </si>
  <si>
    <t>LÜnh vùc SXKD</t>
  </si>
  <si>
    <t>Doanh thu</t>
  </si>
  <si>
    <t>LN tr­íc thuÕ</t>
  </si>
  <si>
    <t>- Ho¹t ®éng x©y l¾p:</t>
  </si>
  <si>
    <t>- H§ s¶n xuÊt kh¸c:</t>
  </si>
  <si>
    <t>- Ho¹t ®éng tµi chÝnh:</t>
  </si>
  <si>
    <t>- Ho¹t ®éng kh¸c:</t>
  </si>
  <si>
    <t>7.2- Sè liÖu luü kÕ tõ ®Çu n¨m:</t>
  </si>
  <si>
    <t>*** L­u ý:</t>
  </si>
  <si>
    <t>+ Ho¹t ®éng tµi chÝnh chØ ®¬n thuÇn lµ so s¸nh l·i tiÒn göi thu ®­îc vµ chi phÝ l·i vay.</t>
  </si>
  <si>
    <t>+ Ho¹t ®éng kh¸c:</t>
  </si>
  <si>
    <t>Thanh lý TSC§:</t>
  </si>
  <si>
    <t>8-  Nh÷ng sù kiÖn träng yÕu ph¸t sinh sau ngµy kÕt thóc kú kÕ to¸n gi÷a niªn ®é nh­ng ch­a ®­îc</t>
  </si>
  <si>
    <t>ph¶n ¸nh trong b¸o c¸o tµi chÝnh: Kh«ng cã.</t>
  </si>
  <si>
    <t>9-  Nh÷ng thay ®æi trong c¸c kho¶n nî tiÒm tµng  hoÆc tµi s¶n tiÒm tµng  kÓ tõ ngµy kÕt thóc kú kÕ</t>
  </si>
  <si>
    <t>to¸n n¨m gÇn nhÊt: Kh«ng cã.</t>
  </si>
  <si>
    <t>10- C¸c th«ng tin kh¸c:</t>
  </si>
  <si>
    <t>- Sè liÖu so s¸nh lµ sè liÖu trªn b¸o c¸o tµi chÝnh n¨m 2012 ®· ®­îc kiÓm to¸n bëi Chi nh¸nh C«ng</t>
  </si>
  <si>
    <t>ty TNHH DÞch vô T­ vÊn Tµi chÝnh KÕ to¸n vµ KiÓm to¸n Nam ViÖt (AASCN).</t>
  </si>
</sst>
</file>

<file path=xl/styles.xml><?xml version="1.0" encoding="utf-8"?>
<styleSheet xmlns="http://schemas.openxmlformats.org/spreadsheetml/2006/main">
  <numFmts count="73">
    <numFmt numFmtId="164" formatCode="_(* #,##0.0000_);_(* \(#,##0.0000\);_(* &quot;-&quot;_);_(@_)"/>
    <numFmt numFmtId="165" formatCode="_-&quot;$&quot;* #,##0_-;\-&quot;$&quot;* #,##0_-;_-&quot;$&quot;* &quot;-&quot;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.\ ###\ ;############################################################################################"/>
    <numFmt numFmtId="169" formatCode="_-* #,##0_-;\-* #,##0_-;_-* &quot;-&quot;_-;_-@_-"/>
    <numFmt numFmtId="170" formatCode="_-* #,##0.00_-;\-* #,##0.00_-;_-* &quot;-&quot;??_-;_-@_-"/>
    <numFmt numFmtId="171" formatCode="&quot;$&quot;#,##0;[Red]\-&quot;$&quot;#,##0"/>
    <numFmt numFmtId="172" formatCode="_-* #,##0\ _F_-;\-* #,##0\ _F_-;_-* &quot;-&quot;\ _F_-;_-@_-"/>
    <numFmt numFmtId="173" formatCode="_(&quot;$&quot;* #,##0_);_(&quot;$&quot;* \(#,##0\);_(&quot;$&quot;* &quot;-&quot;_);_(@_)"/>
    <numFmt numFmtId="174" formatCode="_-* #,##0.00\ _V_N_D_-;\-* #,##0.00\ _V_N_D_-;_-* &quot;-&quot;??\ _V_N_D_-;_-@_-"/>
    <numFmt numFmtId="175" formatCode="_-* #,##0\ _V_N_D_-;\-* #,##0\ _V_N_D_-;_-* &quot;-&quot;\ _V_N_D_-;_-@_-"/>
    <numFmt numFmtId="176" formatCode="_ &quot;\&quot;* #,##0_ ;_ &quot;\&quot;* \-#,##0_ ;_ &quot;\&quot;* &quot;-&quot;_ ;_ @_ "/>
    <numFmt numFmtId="177" formatCode="###0"/>
    <numFmt numFmtId="178" formatCode="&quot;$&quot;#,##0_);[Red]\(&quot;$&quot;#,##0\)"/>
    <numFmt numFmtId="179" formatCode="_-&quot;$&quot;* #,##0.00_-;\-&quot;$&quot;* #,##0.00_-;_-&quot;$&quot;* &quot;-&quot;??_-;_-@_-"/>
    <numFmt numFmtId="180" formatCode="&quot;\&quot;#,##0.00;[Red]&quot;\&quot;\-#,##0.00"/>
    <numFmt numFmtId="181" formatCode="&quot;\&quot;#,##0;[Red]&quot;\&quot;\-#,##0"/>
    <numFmt numFmtId="182" formatCode="&quot;$&quot;#&quot;$&quot;##0_);\(&quot;$&quot;#&quot;$&quot;##0\)"/>
    <numFmt numFmtId="183" formatCode="_ &quot;SFr.&quot;\ * #,##0_ ;_ &quot;SFr.&quot;\ * \-#,##0_ ;_ &quot;SFr.&quot;\ * &quot;-&quot;_ ;_ @_ "/>
    <numFmt numFmtId="184" formatCode="_(* #,##0_);_(* \(#,##0\);_(* &quot;-&quot;_);_(@_)"/>
    <numFmt numFmtId="185" formatCode="_ * #,##0_ ;_ * \-#,##0_ ;_ * &quot;-&quot;_ ;_ @_ "/>
    <numFmt numFmtId="186" formatCode="_ * #,##0.00_ ;_ * \-#,##0.00_ ;_ * &quot;-&quot;??_ ;_ @_ "/>
    <numFmt numFmtId="187" formatCode="#,##0.0_);\(#,##0.0\)"/>
    <numFmt numFmtId="188" formatCode="_(* #,##0.0000_);_(* \(#,##0.0000\);_(* &quot;-&quot;??_);_(@_)"/>
    <numFmt numFmtId="189" formatCode="###\ ###\ ###\ ###\ .00"/>
    <numFmt numFmtId="190" formatCode="###\ ###\ ###.000"/>
    <numFmt numFmtId="191" formatCode="&quot;USD&quot;\ #,##0;[Red]\-&quot;USD&quot;\ #,##0"/>
    <numFmt numFmtId="192" formatCode="dd\-mm\-yy"/>
    <numFmt numFmtId="193" formatCode="_-* #,##0.00\ &quot;F&quot;_-;\-* #,##0.00\ &quot;F&quot;_-;_-* &quot;-&quot;??\ &quot;F&quot;_-;_-@_-"/>
    <numFmt numFmtId="194" formatCode="_(* #,##0_);_(* \(#,##0\);_(* &quot;-&quot;??_);_(@_)"/>
    <numFmt numFmtId="195" formatCode="0.000_)"/>
    <numFmt numFmtId="196" formatCode="_(* #,##0.00_);_(* \(#,##0.00\);_(* &quot;-&quot;??_);_(@_)"/>
    <numFmt numFmtId="197" formatCode="#,##0;\(#,##0\)"/>
    <numFmt numFmtId="198" formatCode="_-* #,##0.00_V_N_D_-;\-* #,##0.00_V_N_D_-;_-* &quot;-&quot;??_V_N_D_-;_-@_-"/>
    <numFmt numFmtId="199" formatCode="_ &quot;R&quot;\ * #,##0_ ;_ &quot;R&quot;\ * \-#,##0_ ;_ &quot;R&quot;\ * &quot;-&quot;_ ;_ @_ "/>
    <numFmt numFmtId="200" formatCode="&quot;$&quot;#,##0.000_);[Red]\(&quot;$&quot;#,##0.00\)"/>
    <numFmt numFmtId="201" formatCode="\t0.00%"/>
    <numFmt numFmtId="202" formatCode="_-* #,##0.00\ _F_-;\-* #,##0.00\ _F_-;_-* &quot;-&quot;??\ _F_-;_-@_-"/>
    <numFmt numFmtId="203" formatCode="&quot;$&quot;\ \ \ \ #,##0_);\(&quot;$&quot;\ \ \ #,##0\)"/>
    <numFmt numFmtId="204" formatCode="&quot;$&quot;\ \ \ \ \ #,##0_);\(&quot;$&quot;\ \ \ \ \ #,##0\)"/>
    <numFmt numFmtId="205" formatCode="_-&quot;F&quot;\ * #,##0.0_-;_-&quot;F&quot;\ * #,##0.0\-;_-&quot;F&quot;\ * &quot;-&quot;??_-;_-@_-"/>
    <numFmt numFmtId="206" formatCode="\t#\ ??/??"/>
    <numFmt numFmtId="207" formatCode="_-* #,##0\ _₫_-;\-* #,##0\ _₫_-;_-* &quot;-&quot;\ _₫_-;_-@_-"/>
    <numFmt numFmtId="208" formatCode="_-* #,##0.00\ _₫_-;\-* #,##0.00\ _₫_-;_-* &quot;-&quot;??\ _₫_-;_-@_-"/>
    <numFmt numFmtId="209" formatCode="&quot;$&quot;#,##0_);\(&quot;$&quot;#,##0\)"/>
    <numFmt numFmtId="210" formatCode="0.000"/>
    <numFmt numFmtId="211" formatCode="_-&quot;£&quot;* #,##0_-;\-&quot;£&quot;* #,##0_-;_-&quot;£&quot;* &quot;-&quot;_-;_-@_-"/>
    <numFmt numFmtId="212" formatCode="#,##0\ &quot;$&quot;_);[Red]\(#,##0\ &quot;$&quot;\)"/>
    <numFmt numFmtId="213" formatCode="&quot;$&quot;###,0&quot;.&quot;00_);[Red]\(&quot;$&quot;###,0&quot;.&quot;00\)"/>
    <numFmt numFmtId="214" formatCode="m/d"/>
    <numFmt numFmtId="215" formatCode="&quot;ß&quot;#,##0;\-&quot;&quot;\ß&quot;&quot;#,##0"/>
    <numFmt numFmtId="216" formatCode="0.00_)"/>
    <numFmt numFmtId="217" formatCode="#,##0.000_);\(#,##0.000\)"/>
    <numFmt numFmtId="218" formatCode="#"/>
    <numFmt numFmtId="219" formatCode="&quot;¡Ì&quot;#,##0;[Red]\-&quot;¡Ì&quot;#,##0"/>
    <numFmt numFmtId="220" formatCode="\$#,##0\ ;\(\$#,##0\)"/>
    <numFmt numFmtId="221" formatCode="_(&quot;.&quot;* #&quot;$&quot;##0_);_(&quot;.&quot;* \(#&quot;$&quot;##0\);_(&quot;.&quot;* &quot;-&quot;_);_(@_)"/>
    <numFmt numFmtId="222" formatCode="&quot;$&quot;#&quot;$&quot;##0_);[Red]\(&quot;$&quot;#&quot;$&quot;##0\)"/>
    <numFmt numFmtId="223" formatCode="#,##0.00\ &quot;F&quot;;[Red]\-#,##0.00\ &quot;F&quot;"/>
    <numFmt numFmtId="224" formatCode="#,##0.00&quot; F&quot;;[Red]\-#,##0.00&quot; F&quot;"/>
    <numFmt numFmtId="225" formatCode="_-* #,##0.0\ _F_-;\-* #,##0.0\ _F_-;_-* &quot;-&quot;??\ _F_-;_-@_-"/>
    <numFmt numFmtId="226" formatCode="&quot;£&quot;#,##0;[Red]\-&quot;£&quot;#,##0"/>
    <numFmt numFmtId="227" formatCode="#,##0\ &quot;F&quot;;\-#,##0\ &quot;F&quot;"/>
    <numFmt numFmtId="228" formatCode="#,##0\ &quot;F&quot;;[Red]\-#,##0\ &quot;F&quot;"/>
    <numFmt numFmtId="229" formatCode="_-* #,##0\ &quot;F&quot;_-;\-* #,##0\ &quot;F&quot;_-;_-* &quot;-&quot;\ &quot;F&quot;_-;_-@_-"/>
    <numFmt numFmtId="230" formatCode="#,##0.00\ &quot;F&quot;;\-#,##0.00\ &quot;F&quot;"/>
    <numFmt numFmtId="231" formatCode="#,##0\ &quot;€&quot;;\-#,##0\ &quot;€&quot;"/>
    <numFmt numFmtId="232" formatCode="_(&quot;$&quot;* #,##0.00_);_(&quot;$&quot;* \(#,##0.00\);_(&quot;$&quot;* &quot;-&quot;??_);_(@_)"/>
    <numFmt numFmtId="233" formatCode="0.000000_)"/>
    <numFmt numFmtId="234" formatCode="mm/dd_)"/>
    <numFmt numFmtId="235" formatCode="#\ ###\ ###\ ###\ ###\ ###"/>
    <numFmt numFmtId="236" formatCode="#,##0;[Red]#,##0"/>
  </numFmts>
  <fonts count="192">
    <font>
      <sz val="12"/>
      <name val=".VnTime"/>
    </font>
    <font>
      <sz val="11"/>
      <color theme="1"/>
      <name val="Calibri"/>
      <family val="2"/>
      <scheme val="minor"/>
    </font>
    <font>
      <b/>
      <sz val="11"/>
      <name val=".VnTimeH"/>
      <family val="2"/>
    </font>
    <font>
      <b/>
      <sz val="11"/>
      <color rgb="FFFF0000"/>
      <name val=".VnTime"/>
      <family val="2"/>
    </font>
    <font>
      <i/>
      <sz val="11"/>
      <name val=".VnArial Narrow"/>
      <family val="2"/>
    </font>
    <font>
      <sz val="11"/>
      <name val=".VnTime"/>
      <family val="2"/>
    </font>
    <font>
      <b/>
      <sz val="14"/>
      <name val=".VnTimeH"/>
      <family val="2"/>
    </font>
    <font>
      <i/>
      <sz val="13"/>
      <name val=".VnTime"/>
      <family val="2"/>
    </font>
    <font>
      <b/>
      <sz val="10"/>
      <name val=".VnTimeH"/>
      <family val="2"/>
    </font>
    <font>
      <b/>
      <sz val="9.5"/>
      <name val=".VnArial NarrowH"/>
      <family val="2"/>
    </font>
    <font>
      <sz val="12"/>
      <name val=".VnTime"/>
      <family val="2"/>
    </font>
    <font>
      <b/>
      <sz val="10"/>
      <name val=".VnTime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i/>
      <sz val="13"/>
      <name val=".VnTime"/>
      <family val="2"/>
    </font>
    <font>
      <b/>
      <sz val="13"/>
      <name val=".VnTime"/>
      <family val="2"/>
    </font>
    <font>
      <sz val="14"/>
      <name val=".VnTime"/>
      <family val="2"/>
    </font>
    <font>
      <sz val="8"/>
      <name val=".VnTime"/>
      <family val="2"/>
    </font>
    <font>
      <sz val="12"/>
      <color indexed="10"/>
      <name val="Arial Narrow"/>
      <family val="2"/>
    </font>
    <font>
      <b/>
      <sz val="12"/>
      <name val=".VnTime"/>
      <family val="2"/>
    </font>
    <font>
      <sz val="13"/>
      <name val=".VnTime"/>
      <family val="2"/>
    </font>
    <font>
      <sz val="10"/>
      <name val=".VnTime"/>
      <family val="2"/>
    </font>
    <font>
      <b/>
      <sz val="12"/>
      <name val=".VnTimeH"/>
      <family val="2"/>
    </font>
    <font>
      <b/>
      <sz val="8"/>
      <name val=".VnTimeH"/>
      <family val="2"/>
    </font>
    <font>
      <sz val="16"/>
      <name val=".VnAristote"/>
      <family val="2"/>
    </font>
    <font>
      <b/>
      <sz val="8"/>
      <color indexed="81"/>
      <name val=".VnArial"/>
      <family val="2"/>
    </font>
    <font>
      <sz val="8"/>
      <color indexed="81"/>
      <name val=".Vn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ABC Sans Serif"/>
      <family val="2"/>
    </font>
    <font>
      <sz val="8"/>
      <color indexed="81"/>
      <name val="ABC Sans Serif"/>
      <family val="2"/>
    </font>
    <font>
      <sz val="12"/>
      <name val="VNI-Times"/>
    </font>
    <font>
      <sz val="12"/>
      <name val="돋움체"/>
      <family val="3"/>
      <charset val="129"/>
    </font>
    <font>
      <sz val="10"/>
      <name val="Arial"/>
      <family val="2"/>
    </font>
    <font>
      <sz val="10"/>
      <name val="AngsanaUPC"/>
      <family val="1"/>
    </font>
    <font>
      <sz val="12"/>
      <name val=".VnArial"/>
      <family val="2"/>
    </font>
    <font>
      <sz val="12"/>
      <name val="????"/>
      <family val="1"/>
      <charset val="136"/>
    </font>
    <font>
      <sz val="12"/>
      <name val="????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sz val="10"/>
      <color indexed="8"/>
      <name val="Arial"/>
      <family val="2"/>
    </font>
    <font>
      <sz val="10"/>
      <name val="VNI-Times"/>
    </font>
    <font>
      <sz val="10"/>
      <name val="MS Sans Serif"/>
      <family val="2"/>
    </font>
    <font>
      <sz val="12"/>
      <name val="???"/>
    </font>
    <font>
      <sz val="9"/>
      <name val="Arial"/>
      <family val="2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4"/>
      <name val="Terminal"/>
      <family val="3"/>
      <charset val="128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b/>
      <sz val="10"/>
      <name val=".VnArial"/>
      <family val="2"/>
    </font>
    <font>
      <sz val="12"/>
      <name val="???"/>
      <family val="3"/>
    </font>
    <font>
      <sz val="12"/>
      <name val="바탕체"/>
      <family val="3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.VnArial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.VnArial"/>
      <family val="2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¹ÙÅÁÃ¼"/>
      <charset val="129"/>
    </font>
    <font>
      <sz val="11"/>
      <color indexed="20"/>
      <name val=".VnArial"/>
      <family val="2"/>
    </font>
    <font>
      <sz val="12"/>
      <name val="Tms Rmn"/>
    </font>
    <font>
      <sz val="10"/>
      <name val="Times New Roman"/>
      <family val="1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.VnArial"/>
      <family val="2"/>
    </font>
    <font>
      <b/>
      <sz val="10"/>
      <name val="Helv"/>
      <family val="2"/>
    </font>
    <font>
      <b/>
      <sz val="11"/>
      <color indexed="9"/>
      <name val=".VnArial"/>
      <family val="2"/>
    </font>
    <font>
      <sz val="10"/>
      <name val=".VnArial"/>
      <family val="2"/>
    </font>
    <font>
      <sz val="11"/>
      <name val="Tms Rmn"/>
    </font>
    <font>
      <sz val="10"/>
      <name val="MS Serif"/>
      <family val="1"/>
    </font>
    <font>
      <sz val="10"/>
      <color indexed="8"/>
      <name val="ARIAL"/>
      <family val="2"/>
      <charset val="1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i/>
      <sz val="11"/>
      <color indexed="23"/>
      <name val=".VnArial"/>
      <family val="2"/>
    </font>
    <font>
      <sz val="11"/>
      <color indexed="17"/>
      <name val=".VnArial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.VnArial"/>
      <family val="2"/>
    </font>
    <font>
      <b/>
      <sz val="8"/>
      <name val="MS Sans Serif"/>
      <family val="2"/>
    </font>
    <font>
      <sz val="12"/>
      <name val="??"/>
      <family val="1"/>
      <charset val="129"/>
    </font>
    <font>
      <sz val="10"/>
      <name val=" "/>
      <family val="1"/>
      <charset val="136"/>
    </font>
    <font>
      <sz val="8"/>
      <color indexed="12"/>
      <name val="Helv"/>
    </font>
    <font>
      <sz val="10"/>
      <name val="VNI-Helve"/>
    </font>
    <font>
      <sz val="11"/>
      <color indexed="52"/>
      <name val=".VnArial"/>
      <family val="2"/>
    </font>
    <font>
      <sz val="8"/>
      <name val="VNarial"/>
      <family val="2"/>
    </font>
    <font>
      <b/>
      <sz val="11"/>
      <name val="Helv"/>
      <family val="2"/>
    </font>
    <font>
      <sz val="12"/>
      <name val="Arial"/>
      <family val="2"/>
    </font>
    <font>
      <sz val="11"/>
      <color indexed="60"/>
      <name val=".Vn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</font>
    <font>
      <sz val="10"/>
      <color indexed="8"/>
      <name val="MS Sans Serif"/>
      <family val="2"/>
    </font>
    <font>
      <b/>
      <sz val="11"/>
      <name val="Arial"/>
      <family val="2"/>
    </font>
    <font>
      <b/>
      <sz val="11"/>
      <color indexed="63"/>
      <name val=".VnArial"/>
      <family val="2"/>
    </font>
    <font>
      <sz val="11"/>
      <name val="VNswitzerlandCondLight"/>
      <family val="2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2"/>
      <name val="Times New Roman"/>
      <family val="1"/>
    </font>
    <font>
      <sz val="11"/>
      <name val="3C_Times_T"/>
    </font>
    <font>
      <u/>
      <sz val="12"/>
      <color indexed="12"/>
      <name val=".VnTime"/>
      <family val="2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b/>
      <sz val="8"/>
      <color indexed="8"/>
      <name val="Helv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0"/>
      <name val=".VnArialH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.VnArial"/>
      <family val="2"/>
    </font>
    <font>
      <sz val="14"/>
      <name val=".VnArial"/>
      <family val="2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Helv"/>
      <family val="2"/>
    </font>
    <font>
      <sz val="10"/>
      <name val="굴림체"/>
      <family val="3"/>
      <charset val="129"/>
    </font>
    <font>
      <b/>
      <sz val="11"/>
      <name val=".VnTime"/>
      <family val="2"/>
    </font>
    <font>
      <sz val="14"/>
      <name val=".VnHelvetInsH"/>
      <family val="2"/>
    </font>
    <font>
      <b/>
      <sz val="14"/>
      <color rgb="FFC00000"/>
      <name val=".VnTimeH"/>
      <family val="2"/>
    </font>
    <font>
      <i/>
      <sz val="11"/>
      <name val=".VnTime"/>
      <family val="2"/>
    </font>
    <font>
      <b/>
      <sz val="9"/>
      <name val=".VnTimeH"/>
      <family val="2"/>
    </font>
    <font>
      <b/>
      <sz val="9"/>
      <color rgb="FFC00000"/>
      <name val=".VnTimeH"/>
      <family val="2"/>
    </font>
    <font>
      <sz val="10.5"/>
      <name val=".VnArial Narrow"/>
      <family val="2"/>
    </font>
    <font>
      <sz val="10.5"/>
      <name val=".VnTime"/>
      <family val="2"/>
    </font>
    <font>
      <sz val="10.5"/>
      <color indexed="56"/>
      <name val=".VnArial Narrow"/>
      <family val="2"/>
    </font>
    <font>
      <i/>
      <sz val="10.5"/>
      <name val=".VnArial Narrow"/>
      <family val="2"/>
    </font>
    <font>
      <i/>
      <sz val="10.5"/>
      <color indexed="56"/>
      <name val=".VnArial Narrow"/>
      <family val="2"/>
    </font>
    <font>
      <b/>
      <sz val="11"/>
      <color rgb="FFC00000"/>
      <name val=".VnTime"/>
      <family val="2"/>
    </font>
    <font>
      <b/>
      <sz val="13"/>
      <color indexed="12"/>
      <name val=".VnTimeH"/>
      <family val="2"/>
    </font>
    <font>
      <sz val="10"/>
      <name val=".VnArial Narrow"/>
      <family val="2"/>
    </font>
    <font>
      <sz val="8"/>
      <color indexed="10"/>
      <name val=".VnArial Narrow"/>
      <family val="2"/>
    </font>
    <font>
      <b/>
      <i/>
      <sz val="12"/>
      <name val=".VnTime"/>
      <family val="2"/>
    </font>
    <font>
      <sz val="12"/>
      <color indexed="56"/>
      <name val=".VnTime"/>
      <family val="2"/>
    </font>
    <font>
      <sz val="8"/>
      <color indexed="56"/>
      <name val=".VnArial Narrow"/>
      <family val="2"/>
    </font>
    <font>
      <b/>
      <i/>
      <sz val="12"/>
      <color indexed="56"/>
      <name val=".VnTime"/>
      <family val="2"/>
    </font>
    <font>
      <sz val="10"/>
      <color indexed="56"/>
      <name val=".VnTime"/>
      <family val="2"/>
    </font>
    <font>
      <sz val="10"/>
      <color indexed="56"/>
      <name val=".VnArial Narrow"/>
      <family val="2"/>
    </font>
    <font>
      <b/>
      <sz val="10"/>
      <name val=".VnArial Narrow"/>
      <family val="2"/>
    </font>
    <font>
      <sz val="10"/>
      <color indexed="10"/>
      <name val=".VnArial Narrow"/>
      <family val="2"/>
    </font>
    <font>
      <b/>
      <sz val="10"/>
      <color indexed="56"/>
      <name val=".VnTime"/>
      <family val="2"/>
    </font>
    <font>
      <b/>
      <sz val="10"/>
      <color indexed="56"/>
      <name val=".VnArial Narrow"/>
      <family val="2"/>
    </font>
    <font>
      <sz val="8"/>
      <name val=".VnArial Narrow"/>
      <family val="2"/>
    </font>
    <font>
      <b/>
      <sz val="8"/>
      <name val=".VnTime"/>
      <family val="2"/>
    </font>
    <font>
      <sz val="12"/>
      <name val=".VnTimeH"/>
      <family val="2"/>
    </font>
    <font>
      <b/>
      <sz val="8"/>
      <color indexed="10"/>
      <name val=".VnArial Narrow"/>
      <family val="2"/>
    </font>
    <font>
      <b/>
      <sz val="8"/>
      <name val=".VnArial Narrow"/>
      <family val="2"/>
    </font>
    <font>
      <sz val="7"/>
      <name val=".VnTime"/>
      <family val="2"/>
    </font>
    <font>
      <sz val="14"/>
      <color indexed="81"/>
      <name val="Tahoma"/>
      <family val="2"/>
    </font>
    <font>
      <sz val="16"/>
      <color indexed="81"/>
      <name val=".VnArial"/>
      <family val="2"/>
    </font>
    <font>
      <b/>
      <sz val="12"/>
      <color indexed="56"/>
      <name val=".VnTimeH"/>
      <family val="2"/>
    </font>
    <font>
      <b/>
      <sz val="13"/>
      <name val=".VnTimeH"/>
      <family val="2"/>
    </font>
    <font>
      <sz val="12.5"/>
      <name val=".VnTime"/>
      <family val="2"/>
    </font>
    <font>
      <sz val="12.5"/>
      <color indexed="12"/>
      <name val=".VnTime"/>
      <family val="2"/>
    </font>
    <font>
      <sz val="12"/>
      <color indexed="12"/>
      <name val=".VnTime"/>
      <family val="2"/>
    </font>
    <font>
      <sz val="14"/>
      <color indexed="8"/>
      <name val="Times New Roman"/>
      <family val="1"/>
    </font>
    <font>
      <sz val="12.5"/>
      <color indexed="10"/>
      <name val=".VnTime"/>
      <family val="2"/>
    </font>
    <font>
      <sz val="12"/>
      <color indexed="10"/>
      <name val=".VnTime"/>
      <family val="2"/>
    </font>
    <font>
      <b/>
      <sz val="12.5"/>
      <name val=".VnTime"/>
      <family val="2"/>
    </font>
    <font>
      <b/>
      <i/>
      <sz val="12.5"/>
      <name val=".VnTime"/>
      <family val="2"/>
    </font>
    <font>
      <u/>
      <sz val="12.5"/>
      <name val=".VnTime"/>
      <family val="2"/>
    </font>
    <font>
      <i/>
      <sz val="12.5"/>
      <name val=".VnTime"/>
      <family val="2"/>
    </font>
    <font>
      <i/>
      <u/>
      <sz val="12.5"/>
      <name val=".VnTime"/>
      <family val="2"/>
    </font>
    <font>
      <i/>
      <sz val="12"/>
      <name val=".VnTime"/>
      <family val="2"/>
    </font>
    <font>
      <sz val="11"/>
      <name val=".VnArial Narrow"/>
      <family val="2"/>
    </font>
    <font>
      <b/>
      <u/>
      <sz val="12.5"/>
      <name val=".VnTime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F000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579">
    <xf numFmtId="0" fontId="0" fillId="0" borderId="0"/>
    <xf numFmtId="165" fontId="3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32" fillId="0" borderId="2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9" fillId="0" borderId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42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3" fillId="0" borderId="0" applyFont="0" applyFill="0" applyBorder="0" applyAlignment="0" applyProtection="0"/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42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4" fontId="42" fillId="0" borderId="0" applyFont="0" applyFill="0" applyBorder="0" applyAlignment="0" applyProtection="0"/>
    <xf numFmtId="169" fontId="3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0" fontId="31" fillId="0" borderId="0" applyFont="0" applyFill="0" applyBorder="0" applyAlignment="0" applyProtection="0"/>
    <xf numFmtId="175" fontId="42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9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6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6" fontId="44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78" fontId="38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8" fillId="0" borderId="0"/>
    <xf numFmtId="0" fontId="49" fillId="0" borderId="0"/>
    <xf numFmtId="3" fontId="32" fillId="0" borderId="2"/>
    <xf numFmtId="3" fontId="32" fillId="0" borderId="2"/>
    <xf numFmtId="176" fontId="44" fillId="0" borderId="0" applyFont="0" applyFill="0" applyBorder="0" applyAlignment="0" applyProtection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0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0" fontId="51" fillId="0" borderId="2" applyNumberFormat="0" applyFont="0" applyBorder="0">
      <alignment horizontal="left" indent="2"/>
    </xf>
    <xf numFmtId="9" fontId="52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0" fillId="0" borderId="4" applyFont="0" applyFill="0" applyAlignment="0"/>
    <xf numFmtId="0" fontId="10" fillId="0" borderId="4" applyFont="0" applyFill="0" applyAlignment="0"/>
    <xf numFmtId="9" fontId="54" fillId="0" borderId="0" applyBorder="0" applyAlignment="0" applyProtection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51" fillId="0" borderId="2" applyNumberFormat="0" applyFont="0" applyBorder="0" applyAlignment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4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7" fillId="3" borderId="0"/>
    <xf numFmtId="0" fontId="57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7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8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60" fillId="0" borderId="0" applyFont="0" applyFill="0" applyBorder="0" applyAlignment="0" applyProtection="0"/>
    <xf numFmtId="176" fontId="61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60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0" fontId="62" fillId="0" borderId="0">
      <alignment horizontal="center" wrapText="1"/>
      <protection locked="0"/>
    </xf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60" fillId="0" borderId="0" applyFont="0" applyFill="0" applyBorder="0" applyAlignment="0" applyProtection="0"/>
    <xf numFmtId="185" fontId="63" fillId="0" borderId="0" applyFont="0" applyFill="0" applyBorder="0" applyAlignment="0" applyProtection="0"/>
    <xf numFmtId="186" fontId="63" fillId="0" borderId="0" applyFont="0" applyFill="0" applyBorder="0" applyAlignment="0" applyProtection="0"/>
    <xf numFmtId="0" fontId="60" fillId="0" borderId="0" applyFont="0" applyFill="0" applyBorder="0" applyAlignment="0" applyProtection="0"/>
    <xf numFmtId="186" fontId="6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5" fillId="0" borderId="0" applyNumberFormat="0" applyFill="0" applyBorder="0" applyAlignment="0" applyProtection="0"/>
    <xf numFmtId="0" fontId="60" fillId="0" borderId="0"/>
    <xf numFmtId="0" fontId="66" fillId="0" borderId="0"/>
    <xf numFmtId="0" fontId="60" fillId="0" borderId="0"/>
    <xf numFmtId="0" fontId="67" fillId="0" borderId="0"/>
    <xf numFmtId="0" fontId="68" fillId="0" borderId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0" fontId="33" fillId="0" borderId="0" applyFill="0" applyBorder="0" applyAlignment="0"/>
    <xf numFmtId="187" fontId="69" fillId="0" borderId="0" applyFill="0" applyBorder="0" applyAlignment="0"/>
    <xf numFmtId="188" fontId="69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89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0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87" fontId="69" fillId="0" borderId="0" applyFill="0" applyBorder="0" applyAlignment="0"/>
    <xf numFmtId="0" fontId="70" fillId="22" borderId="16" applyNumberFormat="0" applyAlignment="0" applyProtection="0"/>
    <xf numFmtId="0" fontId="70" fillId="22" borderId="16" applyNumberFormat="0" applyAlignment="0" applyProtection="0"/>
    <xf numFmtId="0" fontId="70" fillId="22" borderId="16" applyNumberFormat="0" applyAlignment="0" applyProtection="0"/>
    <xf numFmtId="0" fontId="71" fillId="0" borderId="0"/>
    <xf numFmtId="193" fontId="42" fillId="0" borderId="0" applyFont="0" applyFill="0" applyBorder="0" applyAlignment="0" applyProtection="0"/>
    <xf numFmtId="0" fontId="72" fillId="23" borderId="17" applyNumberFormat="0" applyAlignment="0" applyProtection="0"/>
    <xf numFmtId="0" fontId="72" fillId="23" borderId="17" applyNumberFormat="0" applyAlignment="0" applyProtection="0"/>
    <xf numFmtId="0" fontId="72" fillId="23" borderId="17" applyNumberFormat="0" applyAlignment="0" applyProtection="0"/>
    <xf numFmtId="194" fontId="73" fillId="0" borderId="0" applyFont="0" applyFill="0" applyBorder="0" applyAlignment="0" applyProtection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95" fontId="74" fillId="0" borderId="0"/>
    <xf numFmtId="165" fontId="33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6" fontId="33" fillId="0" borderId="0" applyNumberFormat="0" applyFill="0" applyBorder="0" applyAlignment="0" applyProtection="0"/>
    <xf numFmtId="196" fontId="33" fillId="0" borderId="0" applyNumberFormat="0" applyFill="0" applyBorder="0" applyAlignment="0" applyProtection="0"/>
    <xf numFmtId="196" fontId="33" fillId="0" borderId="0" applyNumberFormat="0" applyFill="0" applyBorder="0" applyAlignment="0" applyProtection="0"/>
    <xf numFmtId="169" fontId="33" fillId="0" borderId="0" applyFont="0" applyFill="0" applyBorder="0" applyAlignment="0" applyProtection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7" fontId="66" fillId="0" borderId="0"/>
    <xf numFmtId="198" fontId="10" fillId="0" borderId="0" applyFont="0" applyFill="0" applyBorder="0" applyAlignment="0" applyProtection="0"/>
    <xf numFmtId="3" fontId="33" fillId="0" borderId="0" applyFont="0" applyFill="0" applyBorder="0" applyAlignment="0" applyProtection="0"/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0" fontId="75" fillId="0" borderId="0" applyNumberFormat="0" applyAlignment="0">
      <alignment horizontal="left"/>
    </xf>
    <xf numFmtId="199" fontId="20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200" fontId="35" fillId="0" borderId="0" applyFont="0" applyFill="0" applyBorder="0" applyAlignment="0" applyProtection="0"/>
    <xf numFmtId="170" fontId="45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201" fontId="33" fillId="0" borderId="0"/>
    <xf numFmtId="0" fontId="33" fillId="0" borderId="0" applyFont="0" applyFill="0" applyBorder="0" applyAlignment="0" applyProtection="0"/>
    <xf numFmtId="14" fontId="41" fillId="0" borderId="0" applyFill="0" applyBorder="0" applyAlignment="0"/>
    <xf numFmtId="0" fontId="76" fillId="0" borderId="0" applyFill="0" applyBorder="0" applyProtection="0">
      <alignment vertical="top"/>
    </xf>
    <xf numFmtId="202" fontId="10" fillId="0" borderId="0" applyFont="0" applyFill="0" applyBorder="0" applyAlignment="0" applyProtection="0"/>
    <xf numFmtId="203" fontId="43" fillId="0" borderId="0" applyFont="0" applyFill="0" applyBorder="0" applyAlignment="0" applyProtection="0"/>
    <xf numFmtId="204" fontId="43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166" fontId="33" fillId="0" borderId="0" applyFont="0" applyFill="0" applyBorder="0" applyAlignment="0" applyProtection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206" fontId="33" fillId="0" borderId="0"/>
    <xf numFmtId="169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207" fontId="77" fillId="0" borderId="0" applyFont="0" applyFill="0" applyBorder="0" applyAlignment="0" applyProtection="0"/>
    <xf numFmtId="207" fontId="77" fillId="0" borderId="0" applyFont="0" applyFill="0" applyBorder="0" applyAlignment="0" applyProtection="0"/>
    <xf numFmtId="184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208" fontId="77" fillId="0" borderId="0" applyFont="0" applyFill="0" applyBorder="0" applyAlignment="0" applyProtection="0"/>
    <xf numFmtId="208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0" fontId="78" fillId="0" borderId="0">
      <alignment vertical="center"/>
    </xf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87" fontId="69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87" fontId="69" fillId="0" borderId="0" applyFill="0" applyBorder="0" applyAlignment="0"/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79" fillId="0" borderId="0" applyNumberFormat="0" applyAlignment="0">
      <alignment horizontal="left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" fontId="10" fillId="0" borderId="0" applyFont="0" applyBorder="0" applyAlignment="0"/>
    <xf numFmtId="3" fontId="10" fillId="0" borderId="0" applyFont="0" applyBorder="0" applyAlignment="0"/>
    <xf numFmtId="2" fontId="33" fillId="0" borderId="0" applyFont="0" applyFill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38" fontId="82" fillId="3" borderId="0" applyNumberFormat="0" applyBorder="0" applyAlignment="0" applyProtection="0"/>
    <xf numFmtId="0" fontId="83" fillId="0" borderId="7" applyNumberFormat="0" applyFill="0" applyBorder="0" applyAlignment="0" applyProtection="0">
      <alignment horizontal="center" vertical="center"/>
    </xf>
    <xf numFmtId="0" fontId="84" fillId="0" borderId="0" applyNumberFormat="0" applyFont="0" applyBorder="0" applyAlignment="0">
      <alignment horizontal="left" vertical="center"/>
    </xf>
    <xf numFmtId="0" fontId="85" fillId="24" borderId="0"/>
    <xf numFmtId="0" fontId="86" fillId="0" borderId="0">
      <alignment horizontal="left"/>
    </xf>
    <xf numFmtId="0" fontId="87" fillId="0" borderId="18" applyNumberFormat="0" applyAlignment="0" applyProtection="0">
      <alignment horizontal="left" vertical="center"/>
    </xf>
    <xf numFmtId="0" fontId="87" fillId="0" borderId="19">
      <alignment horizontal="left"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8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87" fillId="0" borderId="0" applyProtection="0"/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21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0" fontId="90" fillId="0" borderId="0">
      <alignment horizontal="center"/>
    </xf>
    <xf numFmtId="209" fontId="11" fillId="25" borderId="2" applyNumberFormat="0" applyAlignment="0">
      <alignment horizontal="left" vertical="top"/>
    </xf>
    <xf numFmtId="49" fontId="6" fillId="0" borderId="2">
      <alignment vertical="center"/>
    </xf>
    <xf numFmtId="0" fontId="91" fillId="0" borderId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10" fontId="82" fillId="26" borderId="2" applyNumberFormat="0" applyBorder="0" applyAlignment="0" applyProtection="0"/>
    <xf numFmtId="0" fontId="93" fillId="0" borderId="0"/>
    <xf numFmtId="0" fontId="93" fillId="0" borderId="0"/>
    <xf numFmtId="0" fontId="93" fillId="0" borderId="0"/>
    <xf numFmtId="2" fontId="94" fillId="0" borderId="22" applyBorder="0"/>
    <xf numFmtId="0" fontId="10" fillId="0" borderId="0"/>
    <xf numFmtId="0" fontId="10" fillId="0" borderId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87" fontId="69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87" fontId="69" fillId="0" borderId="0" applyFill="0" applyBorder="0" applyAlignment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210" fontId="96" fillId="0" borderId="3" applyNumberFormat="0" applyFont="0" applyFill="0" applyBorder="0">
      <alignment horizontal="center"/>
    </xf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97" fillId="0" borderId="21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1" fontId="33" fillId="0" borderId="3"/>
    <xf numFmtId="212" fontId="43" fillId="0" borderId="0" applyFont="0" applyFill="0" applyBorder="0" applyAlignment="0" applyProtection="0"/>
    <xf numFmtId="213" fontId="43" fillId="0" borderId="0" applyFont="0" applyFill="0" applyBorder="0" applyAlignment="0" applyProtection="0"/>
    <xf numFmtId="214" fontId="33" fillId="0" borderId="0" applyFont="0" applyFill="0" applyBorder="0" applyAlignment="0" applyProtection="0"/>
    <xf numFmtId="215" fontId="33" fillId="0" borderId="0" applyFont="0" applyFill="0" applyBorder="0" applyAlignment="0" applyProtection="0"/>
    <xf numFmtId="0" fontId="98" fillId="0" borderId="0" applyNumberFormat="0" applyFont="0" applyFill="0" applyAlignment="0"/>
    <xf numFmtId="0" fontId="76" fillId="0" borderId="0" applyNumberFormat="0" applyFill="0">
      <alignment vertical="top"/>
    </xf>
    <xf numFmtId="0" fontId="76" fillId="0" borderId="0" applyNumberFormat="0" applyFill="0">
      <alignment vertical="top"/>
    </xf>
    <xf numFmtId="0" fontId="76" fillId="0" borderId="0" applyNumberFormat="0" applyFill="0">
      <alignment vertical="top"/>
    </xf>
    <xf numFmtId="0" fontId="76" fillId="0" borderId="0" applyNumberFormat="0" applyFill="0">
      <alignment vertical="top"/>
    </xf>
    <xf numFmtId="0" fontId="76" fillId="0" borderId="0" applyNumberFormat="0" applyFill="0">
      <alignment vertical="top"/>
    </xf>
    <xf numFmtId="0" fontId="98" fillId="0" borderId="0" applyNumberFormat="0" applyFont="0" applyFill="0" applyAlignment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99" fillId="27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37" fontId="100" fillId="0" borderId="0"/>
    <xf numFmtId="216" fontId="101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2" fillId="0" borderId="0"/>
    <xf numFmtId="0" fontId="33" fillId="0" borderId="0"/>
    <xf numFmtId="0" fontId="33" fillId="0" borderId="0"/>
    <xf numFmtId="0" fontId="102" fillId="0" borderId="0"/>
    <xf numFmtId="0" fontId="33" fillId="0" borderId="0"/>
    <xf numFmtId="0" fontId="102" fillId="0" borderId="0"/>
    <xf numFmtId="0" fontId="102" fillId="0" borderId="0"/>
    <xf numFmtId="0" fontId="102" fillId="0" borderId="0"/>
    <xf numFmtId="0" fontId="33" fillId="0" borderId="0"/>
    <xf numFmtId="0" fontId="33" fillId="0" borderId="0"/>
    <xf numFmtId="0" fontId="102" fillId="0" borderId="0"/>
    <xf numFmtId="0" fontId="102" fillId="0" borderId="0"/>
    <xf numFmtId="0" fontId="33" fillId="0" borderId="0"/>
    <xf numFmtId="0" fontId="33" fillId="0" borderId="0"/>
    <xf numFmtId="0" fontId="102" fillId="0" borderId="0"/>
    <xf numFmtId="0" fontId="102" fillId="0" borderId="0"/>
    <xf numFmtId="0" fontId="33" fillId="0" borderId="0"/>
    <xf numFmtId="0" fontId="102" fillId="0" borderId="0"/>
    <xf numFmtId="0" fontId="102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0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77" fillId="0" borderId="0"/>
    <xf numFmtId="0" fontId="56" fillId="28" borderId="24" applyNumberFormat="0" applyFont="0" applyAlignment="0" applyProtection="0"/>
    <xf numFmtId="0" fontId="56" fillId="28" borderId="24" applyNumberFormat="0" applyFont="0" applyAlignment="0" applyProtection="0"/>
    <xf numFmtId="0" fontId="56" fillId="28" borderId="24" applyNumberFormat="0" applyFont="0" applyAlignment="0" applyProtection="0"/>
    <xf numFmtId="170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5" fillId="22" borderId="25" applyNumberFormat="0" applyAlignment="0" applyProtection="0"/>
    <xf numFmtId="0" fontId="105" fillId="22" borderId="25" applyNumberFormat="0" applyAlignment="0" applyProtection="0"/>
    <xf numFmtId="0" fontId="105" fillId="22" borderId="25" applyNumberFormat="0" applyAlignment="0" applyProtection="0"/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4" fontId="62" fillId="0" borderId="0">
      <alignment horizontal="center" wrapText="1"/>
      <protection locked="0"/>
    </xf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217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10" fontId="33" fillId="0" borderId="0" applyFont="0" applyFill="0" applyBorder="0" applyAlignment="0" applyProtection="0"/>
    <xf numFmtId="0" fontId="106" fillId="0" borderId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87" fontId="69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1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92" fontId="10" fillId="0" borderId="0" applyFill="0" applyBorder="0" applyAlignment="0"/>
    <xf numFmtId="187" fontId="69" fillId="0" borderId="0" applyFill="0" applyBorder="0" applyAlignment="0"/>
    <xf numFmtId="0" fontId="107" fillId="0" borderId="0"/>
    <xf numFmtId="0" fontId="43" fillId="0" borderId="0" applyNumberFormat="0" applyFont="0" applyFill="0" applyBorder="0" applyAlignment="0" applyProtection="0">
      <alignment horizontal="left"/>
    </xf>
    <xf numFmtId="0" fontId="108" fillId="0" borderId="21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0" fontId="109" fillId="29" borderId="0" applyNumberFormat="0" applyFont="0" applyBorder="0" applyAlignment="0">
      <alignment horizontal="center"/>
    </xf>
    <xf numFmtId="14" fontId="110" fillId="0" borderId="0" applyNumberFormat="0" applyFill="0" applyBorder="0" applyAlignment="0" applyProtection="0">
      <alignment horizontal="left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1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2" fillId="30" borderId="26" applyNumberFormat="0" applyProtection="0">
      <alignment vertical="center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0" borderId="26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1" borderId="0" applyNumberFormat="0" applyProtection="0">
      <alignment horizontal="left" vertical="center" indent="1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2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3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4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5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6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7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8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39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3" fillId="40" borderId="26" applyNumberFormat="0" applyProtection="0">
      <alignment horizontal="right" vertical="center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1" borderId="27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42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1" fillId="31" borderId="0" applyNumberFormat="0" applyProtection="0">
      <alignment horizontal="left" vertical="center" indent="1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113" fillId="42" borderId="26" applyNumberFormat="0" applyProtection="0">
      <alignment horizontal="right" vertical="center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42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41" fillId="31" borderId="0" applyNumberFormat="0" applyProtection="0">
      <alignment horizontal="left" vertical="center" indent="1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3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4" fillId="43" borderId="26" applyNumberFormat="0" applyProtection="0">
      <alignment vertical="center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1" fillId="42" borderId="28" applyNumberFormat="0" applyProtection="0">
      <alignment horizontal="left" vertical="center" indent="1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3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4" fillId="43" borderId="26" applyNumberFormat="0" applyProtection="0">
      <alignment horizontal="right" vertical="center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1" fillId="42" borderId="26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5" fillId="25" borderId="28" applyNumberFormat="0" applyProtection="0">
      <alignment horizontal="left" vertical="center" indent="1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4" fontId="116" fillId="43" borderId="26" applyNumberFormat="0" applyProtection="0">
      <alignment horizontal="right" vertical="center"/>
    </xf>
    <xf numFmtId="0" fontId="117" fillId="0" borderId="0">
      <alignment vertical="center"/>
    </xf>
    <xf numFmtId="218" fontId="118" fillId="0" borderId="0" applyFont="0" applyFill="0" applyBorder="0" applyAlignment="0" applyProtection="0"/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09" fillId="1" borderId="19" applyNumberFormat="0" applyFont="0" applyAlignment="0">
      <alignment horizontal="center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120" fillId="0" borderId="0" applyNumberFormat="0" applyFill="0" applyBorder="0" applyAlignment="0">
      <alignment horizontal="center"/>
    </xf>
    <xf numFmtId="0" fontId="33" fillId="0" borderId="0"/>
    <xf numFmtId="194" fontId="121" fillId="0" borderId="0" applyNumberFormat="0" applyBorder="0" applyAlignment="0">
      <alignment horizontal="centerContinuous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7" fillId="0" borderId="19">
      <alignment horizontal="left" vertical="center"/>
    </xf>
    <xf numFmtId="0" fontId="87" fillId="0" borderId="19">
      <alignment horizontal="left" vertical="center"/>
    </xf>
    <xf numFmtId="0" fontId="87" fillId="0" borderId="18" applyNumberFormat="0" applyAlignment="0" applyProtection="0">
      <alignment horizontal="left" vertical="center"/>
    </xf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8" fillId="0" borderId="0" applyNumberFormat="0" applyFont="0" applyFill="0" applyAlignment="0"/>
    <xf numFmtId="175" fontId="42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33" fillId="0" borderId="29" applyNumberFormat="0" applyFont="0" applyFill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33" fillId="0" borderId="29" applyNumberFormat="0" applyFont="0" applyFill="0" applyAlignment="0" applyProtection="0"/>
    <xf numFmtId="219" fontId="20" fillId="0" borderId="0" applyFont="0" applyFill="0" applyBorder="0" applyAlignment="0" applyProtection="0"/>
    <xf numFmtId="175" fontId="42" fillId="0" borderId="0" applyFont="0" applyFill="0" applyBorder="0" applyAlignment="0" applyProtection="0"/>
    <xf numFmtId="3" fontId="33" fillId="0" borderId="0" applyFont="0" applyFill="0" applyBorder="0" applyAlignment="0" applyProtection="0"/>
    <xf numFmtId="220" fontId="33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1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222" fontId="21" fillId="0" borderId="0" applyFont="0" applyFill="0" applyBorder="0" applyAlignment="0" applyProtection="0"/>
    <xf numFmtId="0" fontId="33" fillId="0" borderId="0" applyFont="0" applyFill="0" applyBorder="0" applyAlignment="0" applyProtection="0"/>
    <xf numFmtId="2" fontId="33" fillId="0" borderId="0" applyFont="0" applyFill="0" applyBorder="0" applyAlignment="0" applyProtection="0"/>
    <xf numFmtId="0" fontId="97" fillId="0" borderId="0"/>
    <xf numFmtId="40" fontId="123" fillId="0" borderId="0" applyBorder="0">
      <alignment horizontal="right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6" fontId="16" fillId="0" borderId="22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4" fontId="20" fillId="0" borderId="30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5" fontId="1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223" fontId="20" fillId="0" borderId="22">
      <alignment horizontal="right" vertical="center"/>
    </xf>
    <xf numFmtId="49" fontId="41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7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8" fontId="33" fillId="0" borderId="0" applyFill="0" applyBorder="0" applyAlignment="0"/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229" fontId="20" fillId="0" borderId="22">
      <alignment horizontal="center"/>
    </xf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10" fillId="0" borderId="31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3" fillId="0" borderId="4" applyNumberFormat="0" applyBorder="0" applyAlignment="0"/>
    <xf numFmtId="0" fontId="73" fillId="0" borderId="4" applyNumberFormat="0" applyBorder="0" applyAlignment="0"/>
    <xf numFmtId="0" fontId="124" fillId="0" borderId="3" applyNumberFormat="0" applyBorder="0" applyAlignment="0">
      <alignment horizontal="center"/>
    </xf>
    <xf numFmtId="3" fontId="125" fillId="0" borderId="7" applyNumberFormat="0" applyBorder="0" applyAlignment="0"/>
    <xf numFmtId="0" fontId="126" fillId="0" borderId="4">
      <alignment horizontal="center" vertical="center" wrapText="1"/>
    </xf>
    <xf numFmtId="0" fontId="127" fillId="0" borderId="0">
      <alignment horizontal="center"/>
    </xf>
    <xf numFmtId="3" fontId="128" fillId="0" borderId="0" applyNumberFormat="0" applyFill="0" applyBorder="0" applyAlignment="0" applyProtection="0">
      <alignment horizontal="center" wrapText="1"/>
    </xf>
    <xf numFmtId="0" fontId="129" fillId="0" borderId="32" applyBorder="0" applyAlignment="0">
      <alignment horizontal="center" vertical="center"/>
    </xf>
    <xf numFmtId="0" fontId="130" fillId="0" borderId="0" applyNumberFormat="0" applyFill="0" applyBorder="0" applyAlignment="0" applyProtection="0">
      <alignment horizontal="centerContinuous"/>
    </xf>
    <xf numFmtId="0" fontId="83" fillId="0" borderId="33" applyNumberFormat="0" applyFill="0" applyBorder="0" applyAlignment="0" applyProtection="0">
      <alignment horizontal="center" vertical="center"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34" applyNumberFormat="0" applyBorder="0" applyAlignment="0">
      <alignment vertical="center"/>
    </xf>
    <xf numFmtId="0" fontId="33" fillId="0" borderId="29" applyNumberFormat="0" applyFont="0" applyFill="0" applyAlignment="0" applyProtection="0"/>
    <xf numFmtId="0" fontId="33" fillId="0" borderId="29" applyNumberFormat="0" applyFont="0" applyFill="0" applyAlignment="0" applyProtection="0"/>
    <xf numFmtId="0" fontId="33" fillId="0" borderId="29" applyNumberFormat="0" applyFont="0" applyFill="0" applyAlignment="0" applyProtection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28" fontId="20" fillId="0" borderId="0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30" fontId="20" fillId="0" borderId="2"/>
    <xf numFmtId="209" fontId="133" fillId="44" borderId="32">
      <alignment vertical="top"/>
    </xf>
    <xf numFmtId="0" fontId="19" fillId="45" borderId="2">
      <alignment horizontal="left" vertical="center"/>
    </xf>
    <xf numFmtId="178" fontId="134" fillId="46" borderId="32"/>
    <xf numFmtId="231" fontId="11" fillId="0" borderId="32">
      <alignment horizontal="left" vertical="top"/>
    </xf>
    <xf numFmtId="0" fontId="135" fillId="47" borderId="0">
      <alignment horizontal="left" vertical="center"/>
    </xf>
    <xf numFmtId="231" fontId="21" fillId="0" borderId="35">
      <alignment horizontal="left" vertical="top"/>
    </xf>
    <xf numFmtId="0" fontId="136" fillId="0" borderId="35">
      <alignment horizontal="left" vertical="center"/>
    </xf>
    <xf numFmtId="0" fontId="66" fillId="0" borderId="0"/>
    <xf numFmtId="173" fontId="77" fillId="0" borderId="0" applyFont="0" applyFill="0" applyBorder="0" applyAlignment="0" applyProtection="0"/>
    <xf numFmtId="232" fontId="77" fillId="0" borderId="0" applyFon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39" fillId="0" borderId="0"/>
    <xf numFmtId="0" fontId="140" fillId="0" borderId="36"/>
    <xf numFmtId="0" fontId="98" fillId="0" borderId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233" fontId="33" fillId="0" borderId="0" applyFont="0" applyFill="0" applyBorder="0" applyAlignment="0" applyProtection="0"/>
    <xf numFmtId="234" fontId="33" fillId="0" borderId="0" applyFont="0" applyFill="0" applyBorder="0" applyAlignment="0" applyProtection="0"/>
    <xf numFmtId="180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47" fillId="0" borderId="0"/>
    <xf numFmtId="0" fontId="142" fillId="0" borderId="0"/>
    <xf numFmtId="184" fontId="33" fillId="0" borderId="0" applyFont="0" applyFill="0" applyBorder="0" applyAlignment="0" applyProtection="0"/>
    <xf numFmtId="0" fontId="66" fillId="0" borderId="0"/>
    <xf numFmtId="165" fontId="45" fillId="0" borderId="0" applyFont="0" applyFill="0" applyBorder="0" applyAlignment="0" applyProtection="0"/>
    <xf numFmtId="171" fontId="38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17" fillId="0" borderId="0">
      <alignment vertical="center"/>
    </xf>
    <xf numFmtId="171" fontId="10" fillId="0" borderId="0" applyFont="0" applyFill="0" applyBorder="0" applyAlignment="0" applyProtection="0"/>
  </cellStyleXfs>
  <cellXfs count="3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3" xfId="0" applyFont="1" applyBorder="1"/>
    <xf numFmtId="3" fontId="12" fillId="0" borderId="3" xfId="0" applyNumberFormat="1" applyFont="1" applyBorder="1" applyAlignment="1">
      <alignment horizontal="center"/>
    </xf>
    <xf numFmtId="3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0" fillId="0" borderId="0" xfId="0" applyFont="1"/>
    <xf numFmtId="0" fontId="14" fillId="0" borderId="4" xfId="0" applyFont="1" applyBorder="1"/>
    <xf numFmtId="3" fontId="12" fillId="0" borderId="4" xfId="0" applyNumberFormat="1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3" fontId="12" fillId="0" borderId="4" xfId="0" applyNumberFormat="1" applyFont="1" applyBorder="1"/>
    <xf numFmtId="0" fontId="16" fillId="0" borderId="4" xfId="0" applyFont="1" applyBorder="1" applyAlignment="1">
      <alignment horizontal="left" indent="1"/>
    </xf>
    <xf numFmtId="3" fontId="13" fillId="0" borderId="4" xfId="0" applyNumberFormat="1" applyFont="1" applyBorder="1"/>
    <xf numFmtId="3" fontId="13" fillId="2" borderId="4" xfId="0" applyNumberFormat="1" applyFont="1" applyFill="1" applyBorder="1"/>
    <xf numFmtId="164" fontId="10" fillId="0" borderId="0" xfId="0" applyNumberFormat="1" applyFont="1"/>
    <xf numFmtId="3" fontId="13" fillId="0" borderId="4" xfId="0" applyNumberFormat="1" applyFont="1" applyFill="1" applyBorder="1"/>
    <xf numFmtId="0" fontId="2" fillId="0" borderId="4" xfId="0" applyFont="1" applyBorder="1"/>
    <xf numFmtId="4" fontId="17" fillId="0" borderId="0" xfId="0" applyNumberFormat="1" applyFont="1"/>
    <xf numFmtId="0" fontId="16" fillId="0" borderId="5" xfId="0" quotePrefix="1" applyFont="1" applyBorder="1" applyAlignment="1">
      <alignment horizontal="left" indent="1"/>
    </xf>
    <xf numFmtId="3" fontId="13" fillId="0" borderId="5" xfId="0" applyNumberFormat="1" applyFont="1" applyBorder="1" applyAlignment="1">
      <alignment horizontal="center"/>
    </xf>
    <xf numFmtId="3" fontId="13" fillId="0" borderId="5" xfId="0" applyNumberFormat="1" applyFont="1" applyBorder="1"/>
    <xf numFmtId="0" fontId="10" fillId="0" borderId="2" xfId="0" quotePrefix="1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6" fillId="0" borderId="3" xfId="0" quotePrefix="1" applyFont="1" applyBorder="1" applyAlignment="1">
      <alignment horizontal="left" indent="1"/>
    </xf>
    <xf numFmtId="3" fontId="13" fillId="0" borderId="3" xfId="0" applyNumberFormat="1" applyFont="1" applyBorder="1"/>
    <xf numFmtId="0" fontId="16" fillId="0" borderId="4" xfId="0" quotePrefix="1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3" fontId="13" fillId="0" borderId="6" xfId="0" applyNumberFormat="1" applyFont="1" applyBorder="1" applyAlignment="1">
      <alignment horizontal="center"/>
    </xf>
    <xf numFmtId="3" fontId="13" fillId="0" borderId="6" xfId="0" applyNumberFormat="1" applyFont="1" applyBorder="1"/>
    <xf numFmtId="0" fontId="2" fillId="0" borderId="2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Border="1"/>
    <xf numFmtId="3" fontId="13" fillId="0" borderId="2" xfId="0" applyNumberFormat="1" applyFont="1" applyBorder="1"/>
    <xf numFmtId="0" fontId="2" fillId="0" borderId="7" xfId="0" applyFont="1" applyBorder="1"/>
    <xf numFmtId="3" fontId="12" fillId="0" borderId="7" xfId="0" applyNumberFormat="1" applyFont="1" applyBorder="1" applyAlignment="1">
      <alignment horizontal="center"/>
    </xf>
    <xf numFmtId="3" fontId="12" fillId="0" borderId="7" xfId="0" applyNumberFormat="1" applyFont="1" applyBorder="1"/>
    <xf numFmtId="3" fontId="18" fillId="0" borderId="4" xfId="0" applyNumberFormat="1" applyFont="1" applyFill="1" applyBorder="1"/>
    <xf numFmtId="3" fontId="18" fillId="0" borderId="4" xfId="0" applyNumberFormat="1" applyFont="1" applyBorder="1"/>
    <xf numFmtId="0" fontId="16" fillId="0" borderId="4" xfId="0" applyFont="1" applyFill="1" applyBorder="1" applyAlignment="1">
      <alignment horizontal="left" indent="1"/>
    </xf>
    <xf numFmtId="3" fontId="13" fillId="0" borderId="4" xfId="0" applyNumberFormat="1" applyFont="1" applyFill="1" applyBorder="1" applyAlignment="1">
      <alignment horizontal="center"/>
    </xf>
    <xf numFmtId="0" fontId="0" fillId="0" borderId="0" xfId="0" applyFill="1"/>
    <xf numFmtId="0" fontId="16" fillId="0" borderId="5" xfId="0" applyFont="1" applyBorder="1" applyAlignment="1">
      <alignment horizontal="left" indent="1"/>
    </xf>
    <xf numFmtId="0" fontId="16" fillId="0" borderId="3" xfId="0" applyFont="1" applyBorder="1" applyAlignment="1">
      <alignment horizontal="left" indent="1"/>
    </xf>
    <xf numFmtId="3" fontId="19" fillId="0" borderId="4" xfId="0" applyNumberFormat="1" applyFont="1" applyBorder="1"/>
    <xf numFmtId="0" fontId="2" fillId="0" borderId="8" xfId="0" applyFont="1" applyBorder="1" applyAlignment="1">
      <alignment horizontal="center"/>
    </xf>
    <xf numFmtId="3" fontId="12" fillId="0" borderId="8" xfId="0" applyNumberFormat="1" applyFont="1" applyBorder="1" applyAlignment="1">
      <alignment horizontal="center"/>
    </xf>
    <xf numFmtId="3" fontId="12" fillId="0" borderId="8" xfId="0" applyNumberFormat="1" applyFont="1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indent="1"/>
    </xf>
    <xf numFmtId="0" fontId="20" fillId="0" borderId="10" xfId="0" applyFont="1" applyBorder="1" applyAlignment="1">
      <alignment horizontal="left" indent="1"/>
    </xf>
    <xf numFmtId="0" fontId="0" fillId="0" borderId="3" xfId="0" applyBorder="1" applyAlignment="1">
      <alignment horizontal="center"/>
    </xf>
    <xf numFmtId="0" fontId="20" fillId="0" borderId="11" xfId="0" applyFont="1" applyBorder="1" applyAlignment="1">
      <alignment horizontal="left" indent="1"/>
    </xf>
    <xf numFmtId="0" fontId="20" fillId="0" borderId="12" xfId="0" applyFont="1" applyBorder="1" applyAlignment="1">
      <alignment horizontal="left" indent="1"/>
    </xf>
    <xf numFmtId="0" fontId="0" fillId="0" borderId="4" xfId="0" applyBorder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14" xfId="0" applyFont="1" applyBorder="1" applyAlignment="1">
      <alignment horizontal="left" indent="1"/>
    </xf>
    <xf numFmtId="0" fontId="0" fillId="0" borderId="15" xfId="0" applyBorder="1" applyAlignment="1">
      <alignment horizontal="center"/>
    </xf>
    <xf numFmtId="3" fontId="13" fillId="0" borderId="15" xfId="0" applyNumberFormat="1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37" fontId="23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49" fontId="143" fillId="0" borderId="0" xfId="0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144" fillId="0" borderId="0" xfId="0" applyNumberFormat="1" applyFont="1" applyAlignment="1">
      <alignment horizontal="center"/>
    </xf>
    <xf numFmtId="49" fontId="145" fillId="0" borderId="0" xfId="0" applyNumberFormat="1" applyFont="1" applyAlignment="1">
      <alignment horizontal="center"/>
    </xf>
    <xf numFmtId="0" fontId="146" fillId="0" borderId="0" xfId="0" applyFont="1" applyBorder="1" applyAlignment="1">
      <alignment horizontal="center"/>
    </xf>
    <xf numFmtId="0" fontId="146" fillId="0" borderId="0" xfId="0" applyFont="1" applyBorder="1" applyAlignment="1">
      <alignment horizontal="right"/>
    </xf>
    <xf numFmtId="0" fontId="147" fillId="0" borderId="37" xfId="0" applyFont="1" applyBorder="1" applyAlignment="1">
      <alignment horizontal="center" vertical="center" wrapText="1"/>
    </xf>
    <xf numFmtId="49" fontId="147" fillId="0" borderId="37" xfId="0" applyNumberFormat="1" applyFont="1" applyBorder="1" applyAlignment="1">
      <alignment horizontal="center" vertical="center" wrapText="1"/>
    </xf>
    <xf numFmtId="0" fontId="148" fillId="0" borderId="37" xfId="0" applyFont="1" applyBorder="1" applyAlignment="1">
      <alignment horizontal="center" vertical="center" wrapText="1"/>
    </xf>
    <xf numFmtId="0" fontId="147" fillId="0" borderId="2" xfId="0" applyFont="1" applyBorder="1" applyAlignment="1">
      <alignment horizontal="center" vertical="center" wrapText="1"/>
    </xf>
    <xf numFmtId="49" fontId="147" fillId="0" borderId="2" xfId="0" applyNumberFormat="1" applyFont="1" applyBorder="1" applyAlignment="1">
      <alignment horizontal="center" vertical="center" wrapText="1"/>
    </xf>
    <xf numFmtId="0" fontId="146" fillId="0" borderId="2" xfId="0" applyFont="1" applyBorder="1" applyAlignment="1">
      <alignment horizontal="center" vertical="center" wrapText="1"/>
    </xf>
    <xf numFmtId="0" fontId="136" fillId="0" borderId="2" xfId="0" applyFont="1" applyBorder="1" applyAlignment="1">
      <alignment horizontal="center" vertical="center"/>
    </xf>
    <xf numFmtId="49" fontId="136" fillId="0" borderId="2" xfId="0" applyNumberFormat="1" applyFont="1" applyBorder="1" applyAlignment="1">
      <alignment horizontal="center" vertical="center"/>
    </xf>
    <xf numFmtId="0" fontId="149" fillId="0" borderId="3" xfId="0" applyFont="1" applyBorder="1" applyAlignment="1">
      <alignment vertical="center"/>
    </xf>
    <xf numFmtId="49" fontId="150" fillId="0" borderId="3" xfId="0" applyNumberFormat="1" applyFont="1" applyBorder="1" applyAlignment="1">
      <alignment horizontal="center" vertical="center"/>
    </xf>
    <xf numFmtId="3" fontId="150" fillId="0" borderId="3" xfId="0" applyNumberFormat="1" applyFont="1" applyBorder="1" applyAlignment="1">
      <alignment horizontal="center" vertical="center" shrinkToFit="1"/>
    </xf>
    <xf numFmtId="3" fontId="151" fillId="0" borderId="3" xfId="0" applyNumberFormat="1" applyFont="1" applyFill="1" applyBorder="1" applyAlignment="1">
      <alignment vertical="center" shrinkToFit="1"/>
    </xf>
    <xf numFmtId="3" fontId="149" fillId="0" borderId="3" xfId="0" applyNumberFormat="1" applyFont="1" applyFill="1" applyBorder="1" applyAlignment="1">
      <alignment vertical="center" shrinkToFit="1"/>
    </xf>
    <xf numFmtId="0" fontId="150" fillId="0" borderId="0" xfId="0" applyFont="1"/>
    <xf numFmtId="0" fontId="149" fillId="0" borderId="4" xfId="0" applyFont="1" applyBorder="1" applyAlignment="1">
      <alignment vertical="center"/>
    </xf>
    <xf numFmtId="49" fontId="150" fillId="0" borderId="4" xfId="0" applyNumberFormat="1" applyFont="1" applyBorder="1" applyAlignment="1">
      <alignment horizontal="center" vertical="center"/>
    </xf>
    <xf numFmtId="3" fontId="150" fillId="0" borderId="4" xfId="0" applyNumberFormat="1" applyFont="1" applyBorder="1" applyAlignment="1">
      <alignment horizontal="center" vertical="center" shrinkToFit="1"/>
    </xf>
    <xf numFmtId="3" fontId="151" fillId="0" borderId="4" xfId="0" applyNumberFormat="1" applyFont="1" applyFill="1" applyBorder="1" applyAlignment="1">
      <alignment vertical="center" shrinkToFit="1"/>
    </xf>
    <xf numFmtId="3" fontId="149" fillId="0" borderId="4" xfId="0" applyNumberFormat="1" applyFont="1" applyFill="1" applyBorder="1" applyAlignment="1">
      <alignment vertical="center" shrinkToFit="1"/>
    </xf>
    <xf numFmtId="2" fontId="149" fillId="0" borderId="4" xfId="0" applyNumberFormat="1" applyFont="1" applyBorder="1" applyAlignment="1">
      <alignment vertical="center" wrapText="1"/>
    </xf>
    <xf numFmtId="0" fontId="149" fillId="0" borderId="4" xfId="0" applyFont="1" applyBorder="1" applyAlignment="1">
      <alignment vertical="center" wrapText="1"/>
    </xf>
    <xf numFmtId="0" fontId="149" fillId="0" borderId="4" xfId="0" applyFont="1" applyFill="1" applyBorder="1" applyAlignment="1">
      <alignment vertical="center"/>
    </xf>
    <xf numFmtId="49" fontId="150" fillId="0" borderId="4" xfId="0" applyNumberFormat="1" applyFont="1" applyFill="1" applyBorder="1" applyAlignment="1">
      <alignment horizontal="center" vertical="center"/>
    </xf>
    <xf numFmtId="3" fontId="150" fillId="0" borderId="4" xfId="0" applyNumberFormat="1" applyFont="1" applyFill="1" applyBorder="1" applyAlignment="1">
      <alignment horizontal="center" vertical="center" shrinkToFit="1"/>
    </xf>
    <xf numFmtId="0" fontId="150" fillId="0" borderId="0" xfId="0" applyFont="1" applyFill="1"/>
    <xf numFmtId="0" fontId="152" fillId="0" borderId="4" xfId="0" applyFont="1" applyFill="1" applyBorder="1" applyAlignment="1">
      <alignment horizontal="left" vertical="center" wrapText="1"/>
    </xf>
    <xf numFmtId="3" fontId="153" fillId="0" borderId="4" xfId="0" applyNumberFormat="1" applyFont="1" applyFill="1" applyBorder="1" applyAlignment="1">
      <alignment vertical="center" shrinkToFit="1"/>
    </xf>
    <xf numFmtId="0" fontId="149" fillId="0" borderId="4" xfId="0" applyFont="1" applyBorder="1" applyAlignment="1">
      <alignment horizontal="left" vertical="center"/>
    </xf>
    <xf numFmtId="0" fontId="149" fillId="0" borderId="4" xfId="0" applyFont="1" applyFill="1" applyBorder="1" applyAlignment="1">
      <alignment vertical="center" wrapText="1"/>
    </xf>
    <xf numFmtId="0" fontId="149" fillId="0" borderId="5" xfId="0" applyFont="1" applyBorder="1" applyAlignment="1">
      <alignment vertical="center" wrapText="1"/>
    </xf>
    <xf numFmtId="49" fontId="150" fillId="0" borderId="5" xfId="0" applyNumberFormat="1" applyFont="1" applyBorder="1" applyAlignment="1">
      <alignment horizontal="center" vertical="center"/>
    </xf>
    <xf numFmtId="3" fontId="150" fillId="0" borderId="5" xfId="0" applyNumberFormat="1" applyFont="1" applyBorder="1" applyAlignment="1">
      <alignment horizontal="center" vertical="center" shrinkToFit="1"/>
    </xf>
    <xf numFmtId="3" fontId="149" fillId="0" borderId="5" xfId="0" applyNumberFormat="1" applyFont="1" applyFill="1" applyBorder="1" applyAlignment="1">
      <alignment vertical="center" shrinkToFit="1"/>
    </xf>
    <xf numFmtId="3" fontId="151" fillId="0" borderId="5" xfId="0" applyNumberFormat="1" applyFont="1" applyFill="1" applyBorder="1" applyAlignment="1">
      <alignment vertical="center" shrinkToFit="1"/>
    </xf>
    <xf numFmtId="0" fontId="5" fillId="0" borderId="2" xfId="0" applyFont="1" applyBorder="1"/>
    <xf numFmtId="0" fontId="5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3"/>
    </xf>
    <xf numFmtId="0" fontId="2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indent="4"/>
    </xf>
    <xf numFmtId="0" fontId="20" fillId="0" borderId="0" xfId="0" applyFont="1"/>
    <xf numFmtId="0" fontId="20" fillId="0" borderId="0" xfId="0" applyFont="1" applyAlignment="1"/>
    <xf numFmtId="3" fontId="152" fillId="0" borderId="4" xfId="0" applyNumberFormat="1" applyFont="1" applyFill="1" applyBorder="1" applyAlignment="1">
      <alignment vertical="center" shrinkToFit="1"/>
    </xf>
    <xf numFmtId="0" fontId="14" fillId="0" borderId="0" xfId="0" applyFont="1" applyAlignment="1">
      <alignment horizontal="left" indent="1"/>
    </xf>
    <xf numFmtId="49" fontId="154" fillId="0" borderId="0" xfId="0" applyNumberFormat="1" applyFont="1" applyAlignment="1">
      <alignment horizontal="center"/>
    </xf>
    <xf numFmtId="0" fontId="0" fillId="0" borderId="0" xfId="0" applyAlignment="1"/>
    <xf numFmtId="0" fontId="17" fillId="0" borderId="0" xfId="0" applyFont="1"/>
    <xf numFmtId="49" fontId="6" fillId="0" borderId="0" xfId="0" applyNumberFormat="1" applyFont="1" applyAlignment="1">
      <alignment horizontal="center"/>
    </xf>
    <xf numFmtId="49" fontId="155" fillId="0" borderId="0" xfId="0" applyNumberFormat="1" applyFont="1" applyAlignment="1">
      <alignment horizontal="center"/>
    </xf>
    <xf numFmtId="0" fontId="146" fillId="0" borderId="0" xfId="0" applyFont="1" applyBorder="1" applyAlignment="1">
      <alignment horizontal="right"/>
    </xf>
    <xf numFmtId="0" fontId="0" fillId="0" borderId="0" xfId="0" applyBorder="1" applyAlignment="1"/>
    <xf numFmtId="235" fontId="0" fillId="0" borderId="0" xfId="0" applyNumberFormat="1" applyBorder="1" applyAlignment="1"/>
    <xf numFmtId="0" fontId="8" fillId="0" borderId="38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4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40" xfId="0" applyBorder="1" applyAlignment="1"/>
    <xf numFmtId="0" fontId="8" fillId="0" borderId="4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36" fillId="0" borderId="41" xfId="0" applyFont="1" applyBorder="1" applyAlignment="1">
      <alignment horizontal="center" vertical="center"/>
    </xf>
    <xf numFmtId="0" fontId="21" fillId="0" borderId="22" xfId="4512" applyFont="1" applyBorder="1" applyAlignment="1">
      <alignment horizontal="center"/>
    </xf>
    <xf numFmtId="0" fontId="21" fillId="0" borderId="43" xfId="4512" applyFont="1" applyBorder="1" applyAlignment="1">
      <alignment horizontal="center"/>
    </xf>
    <xf numFmtId="0" fontId="21" fillId="0" borderId="2" xfId="4512" applyFont="1" applyBorder="1" applyAlignment="1">
      <alignment horizontal="center"/>
    </xf>
    <xf numFmtId="0" fontId="136" fillId="0" borderId="42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49" fontId="19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 shrinkToFit="1"/>
    </xf>
    <xf numFmtId="0" fontId="21" fillId="0" borderId="32" xfId="4512" applyFont="1" applyBorder="1" applyAlignment="1"/>
    <xf numFmtId="0" fontId="21" fillId="0" borderId="2" xfId="4512" applyFont="1" applyBorder="1" applyAlignment="1">
      <alignment horizontal="center"/>
    </xf>
    <xf numFmtId="37" fontId="19" fillId="0" borderId="3" xfId="0" applyNumberFormat="1" applyFont="1" applyFill="1" applyBorder="1" applyAlignment="1">
      <alignment horizontal="right" vertical="center" shrinkToFit="1"/>
    </xf>
    <xf numFmtId="37" fontId="19" fillId="0" borderId="45" xfId="0" applyNumberFormat="1" applyFont="1" applyFill="1" applyBorder="1" applyAlignment="1">
      <alignment horizontal="right" vertical="center" shrinkToFit="1"/>
    </xf>
    <xf numFmtId="0" fontId="10" fillId="0" borderId="46" xfId="0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 shrinkToFit="1"/>
    </xf>
    <xf numFmtId="49" fontId="21" fillId="48" borderId="4" xfId="4460" applyNumberFormat="1" applyFont="1" applyFill="1" applyBorder="1" applyAlignment="1" applyProtection="1">
      <alignment horizontal="left" wrapText="1"/>
      <protection hidden="1"/>
    </xf>
    <xf numFmtId="235" fontId="156" fillId="48" borderId="4" xfId="4460" applyNumberFormat="1" applyFont="1" applyFill="1" applyBorder="1" applyAlignment="1" applyProtection="1">
      <alignment horizontal="right"/>
      <protection hidden="1"/>
    </xf>
    <xf numFmtId="3" fontId="157" fillId="30" borderId="7" xfId="0" applyNumberFormat="1" applyFont="1" applyFill="1" applyBorder="1" applyAlignment="1">
      <alignment vertical="center" shrinkToFit="1"/>
    </xf>
    <xf numFmtId="3" fontId="157" fillId="0" borderId="7" xfId="0" applyNumberFormat="1" applyFont="1" applyFill="1" applyBorder="1" applyAlignment="1">
      <alignment vertical="center" shrinkToFit="1"/>
    </xf>
    <xf numFmtId="3" fontId="157" fillId="30" borderId="4" xfId="0" applyNumberFormat="1" applyFont="1" applyFill="1" applyBorder="1" applyAlignment="1">
      <alignment vertical="center" shrinkToFit="1"/>
    </xf>
    <xf numFmtId="3" fontId="157" fillId="0" borderId="4" xfId="0" applyNumberFormat="1" applyFont="1" applyFill="1" applyBorder="1" applyAlignment="1">
      <alignment vertical="center" shrinkToFit="1"/>
    </xf>
    <xf numFmtId="49" fontId="21" fillId="48" borderId="4" xfId="4489" applyNumberFormat="1" applyFont="1" applyFill="1" applyBorder="1" applyAlignment="1" applyProtection="1">
      <alignment horizontal="left" wrapText="1"/>
      <protection hidden="1"/>
    </xf>
    <xf numFmtId="235" fontId="156" fillId="48" borderId="4" xfId="4489" applyNumberFormat="1" applyFont="1" applyFill="1" applyBorder="1" applyAlignment="1" applyProtection="1">
      <alignment horizontal="right"/>
      <protection hidden="1"/>
    </xf>
    <xf numFmtId="49" fontId="21" fillId="48" borderId="4" xfId="4464" applyNumberFormat="1" applyFont="1" applyFill="1" applyBorder="1" applyAlignment="1" applyProtection="1">
      <alignment horizontal="left" wrapText="1"/>
      <protection hidden="1"/>
    </xf>
    <xf numFmtId="235" fontId="156" fillId="48" borderId="4" xfId="4464" applyNumberFormat="1" applyFont="1" applyFill="1" applyBorder="1" applyAlignment="1" applyProtection="1">
      <alignment horizontal="right"/>
      <protection hidden="1"/>
    </xf>
    <xf numFmtId="37" fontId="10" fillId="0" borderId="4" xfId="0" applyNumberFormat="1" applyFont="1" applyFill="1" applyBorder="1" applyAlignment="1">
      <alignment horizontal="right" vertical="center" shrinkToFit="1"/>
    </xf>
    <xf numFmtId="37" fontId="10" fillId="0" borderId="47" xfId="0" applyNumberFormat="1" applyFont="1" applyFill="1" applyBorder="1" applyAlignment="1">
      <alignment horizontal="right" vertical="center" shrinkToFit="1"/>
    </xf>
    <xf numFmtId="0" fontId="158" fillId="0" borderId="0" xfId="0" applyFont="1"/>
    <xf numFmtId="0" fontId="159" fillId="0" borderId="46" xfId="0" applyFont="1" applyBorder="1" applyAlignment="1">
      <alignment vertical="center"/>
    </xf>
    <xf numFmtId="49" fontId="159" fillId="0" borderId="4" xfId="0" applyNumberFormat="1" applyFont="1" applyBorder="1" applyAlignment="1">
      <alignment horizontal="center" vertical="center"/>
    </xf>
    <xf numFmtId="3" fontId="159" fillId="0" borderId="4" xfId="0" applyNumberFormat="1" applyFont="1" applyBorder="1" applyAlignment="1">
      <alignment horizontal="center" vertical="center" shrinkToFit="1"/>
    </xf>
    <xf numFmtId="49" fontId="21" fillId="0" borderId="4" xfId="4486" applyNumberFormat="1" applyFont="1" applyBorder="1" applyAlignment="1" applyProtection="1">
      <alignment horizontal="left" wrapText="1"/>
      <protection hidden="1"/>
    </xf>
    <xf numFmtId="235" fontId="156" fillId="0" borderId="4" xfId="4486" applyNumberFormat="1" applyFont="1" applyBorder="1" applyAlignment="1" applyProtection="1">
      <alignment horizontal="right"/>
      <protection hidden="1"/>
    </xf>
    <xf numFmtId="3" fontId="160" fillId="0" borderId="4" xfId="0" applyNumberFormat="1" applyFont="1" applyFill="1" applyBorder="1" applyAlignment="1">
      <alignment vertical="center" shrinkToFit="1"/>
    </xf>
    <xf numFmtId="3" fontId="160" fillId="43" borderId="4" xfId="0" applyNumberFormat="1" applyFont="1" applyFill="1" applyBorder="1" applyAlignment="1">
      <alignment vertical="center" shrinkToFit="1"/>
    </xf>
    <xf numFmtId="49" fontId="21" fillId="0" borderId="4" xfId="4487" applyNumberFormat="1" applyFont="1" applyBorder="1" applyAlignment="1" applyProtection="1">
      <alignment horizontal="left" wrapText="1"/>
      <protection hidden="1"/>
    </xf>
    <xf numFmtId="235" fontId="156" fillId="0" borderId="4" xfId="4487" applyNumberFormat="1" applyFont="1" applyBorder="1" applyAlignment="1" applyProtection="1">
      <alignment horizontal="right"/>
      <protection hidden="1"/>
    </xf>
    <xf numFmtId="49" fontId="21" fillId="0" borderId="4" xfId="4512" applyNumberFormat="1" applyFont="1" applyBorder="1" applyAlignment="1" applyProtection="1">
      <alignment horizontal="left" wrapText="1"/>
      <protection hidden="1"/>
    </xf>
    <xf numFmtId="235" fontId="156" fillId="0" borderId="4" xfId="4512" applyNumberFormat="1" applyFont="1" applyBorder="1" applyAlignment="1" applyProtection="1">
      <alignment horizontal="right"/>
      <protection hidden="1"/>
    </xf>
    <xf numFmtId="37" fontId="159" fillId="0" borderId="4" xfId="0" applyNumberFormat="1" applyFont="1" applyFill="1" applyBorder="1" applyAlignment="1">
      <alignment horizontal="right" vertical="center" shrinkToFit="1"/>
    </xf>
    <xf numFmtId="37" fontId="159" fillId="0" borderId="47" xfId="0" applyNumberFormat="1" applyFont="1" applyFill="1" applyBorder="1" applyAlignment="1">
      <alignment horizontal="right" vertical="center" shrinkToFit="1"/>
    </xf>
    <xf numFmtId="0" fontId="161" fillId="0" borderId="0" xfId="0" applyFont="1"/>
    <xf numFmtId="0" fontId="159" fillId="0" borderId="46" xfId="0" applyFont="1" applyFill="1" applyBorder="1" applyAlignment="1">
      <alignment vertical="center"/>
    </xf>
    <xf numFmtId="49" fontId="159" fillId="0" borderId="4" xfId="0" applyNumberFormat="1" applyFont="1" applyFill="1" applyBorder="1" applyAlignment="1">
      <alignment horizontal="center" vertical="center"/>
    </xf>
    <xf numFmtId="3" fontId="159" fillId="0" borderId="4" xfId="0" applyNumberFormat="1" applyFont="1" applyFill="1" applyBorder="1" applyAlignment="1">
      <alignment horizontal="center" vertical="center" shrinkToFit="1"/>
    </xf>
    <xf numFmtId="49" fontId="21" fillId="0" borderId="4" xfId="4489" applyNumberFormat="1" applyFont="1" applyBorder="1" applyAlignment="1" applyProtection="1">
      <alignment horizontal="left" wrapText="1"/>
      <protection hidden="1"/>
    </xf>
    <xf numFmtId="235" fontId="156" fillId="0" borderId="4" xfId="4489" applyNumberFormat="1" applyFont="1" applyBorder="1" applyAlignment="1" applyProtection="1">
      <alignment horizontal="right"/>
      <protection hidden="1"/>
    </xf>
    <xf numFmtId="49" fontId="162" fillId="0" borderId="4" xfId="4513" applyNumberFormat="1" applyFont="1" applyFill="1" applyBorder="1" applyAlignment="1" applyProtection="1">
      <alignment horizontal="left" wrapText="1"/>
      <protection hidden="1"/>
    </xf>
    <xf numFmtId="235" fontId="163" fillId="0" borderId="4" xfId="4513" applyNumberFormat="1" applyFont="1" applyFill="1" applyBorder="1" applyAlignment="1" applyProtection="1">
      <alignment horizontal="right"/>
      <protection hidden="1"/>
    </xf>
    <xf numFmtId="235" fontId="21" fillId="0" borderId="0" xfId="4465" applyNumberFormat="1" applyFont="1"/>
    <xf numFmtId="0" fontId="159" fillId="0" borderId="0" xfId="0" applyFont="1" applyFill="1"/>
    <xf numFmtId="49" fontId="162" fillId="0" borderId="4" xfId="4513" applyNumberFormat="1" applyFont="1" applyBorder="1" applyAlignment="1" applyProtection="1">
      <alignment horizontal="left" wrapText="1"/>
      <protection hidden="1"/>
    </xf>
    <xf numFmtId="235" fontId="163" fillId="0" borderId="4" xfId="4513" applyNumberFormat="1" applyFont="1" applyBorder="1" applyAlignment="1" applyProtection="1">
      <alignment horizontal="right"/>
      <protection hidden="1"/>
    </xf>
    <xf numFmtId="0" fontId="159" fillId="0" borderId="0" xfId="0" applyFont="1"/>
    <xf numFmtId="235" fontId="21" fillId="0" borderId="4" xfId="4512" applyNumberFormat="1" applyFont="1" applyBorder="1"/>
    <xf numFmtId="235" fontId="157" fillId="30" borderId="4" xfId="0" applyNumberFormat="1" applyFont="1" applyFill="1" applyBorder="1" applyAlignment="1">
      <alignment vertical="center" shrinkToFit="1"/>
    </xf>
    <xf numFmtId="49" fontId="21" fillId="0" borderId="4" xfId="4513" applyNumberFormat="1" applyFont="1" applyBorder="1" applyAlignment="1" applyProtection="1">
      <alignment horizontal="left" wrapText="1"/>
      <protection hidden="1"/>
    </xf>
    <xf numFmtId="235" fontId="156" fillId="0" borderId="4" xfId="4513" applyNumberFormat="1" applyFont="1" applyBorder="1" applyAlignment="1" applyProtection="1">
      <alignment horizontal="right"/>
      <protection hidden="1"/>
    </xf>
    <xf numFmtId="0" fontId="159" fillId="0" borderId="46" xfId="0" applyFont="1" applyBorder="1" applyAlignment="1">
      <alignment vertical="center" wrapText="1"/>
    </xf>
    <xf numFmtId="235" fontId="162" fillId="0" borderId="4" xfId="4512" applyNumberFormat="1" applyFont="1" applyBorder="1"/>
    <xf numFmtId="0" fontId="158" fillId="0" borderId="46" xfId="0" applyFont="1" applyBorder="1" applyAlignment="1">
      <alignment vertical="center" wrapText="1"/>
    </xf>
    <xf numFmtId="37" fontId="19" fillId="0" borderId="4" xfId="0" applyNumberFormat="1" applyFont="1" applyFill="1" applyBorder="1" applyAlignment="1">
      <alignment horizontal="right" vertical="center" shrinkToFit="1"/>
    </xf>
    <xf numFmtId="37" fontId="19" fillId="0" borderId="47" xfId="0" applyNumberFormat="1" applyFont="1" applyFill="1" applyBorder="1" applyAlignment="1">
      <alignment horizontal="right" vertical="center" shrinkToFit="1"/>
    </xf>
    <xf numFmtId="49" fontId="19" fillId="0" borderId="4" xfId="0" applyNumberFormat="1" applyFont="1" applyBorder="1" applyAlignment="1">
      <alignment horizontal="center" vertical="center"/>
    </xf>
    <xf numFmtId="0" fontId="19" fillId="0" borderId="46" xfId="0" applyFont="1" applyBorder="1" applyAlignment="1">
      <alignment vertical="center"/>
    </xf>
    <xf numFmtId="0" fontId="159" fillId="0" borderId="46" xfId="0" applyFont="1" applyFill="1" applyBorder="1" applyAlignment="1">
      <alignment vertical="center" wrapText="1"/>
    </xf>
    <xf numFmtId="3" fontId="163" fillId="0" borderId="4" xfId="4513" applyNumberFormat="1" applyFont="1" applyFill="1" applyBorder="1" applyAlignment="1" applyProtection="1">
      <alignment horizontal="right"/>
      <protection hidden="1"/>
    </xf>
    <xf numFmtId="0" fontId="10" fillId="0" borderId="46" xfId="0" applyFont="1" applyBorder="1" applyAlignment="1">
      <alignment vertical="center" wrapText="1"/>
    </xf>
    <xf numFmtId="3" fontId="156" fillId="0" borderId="4" xfId="4513" applyNumberFormat="1" applyFont="1" applyBorder="1" applyAlignment="1" applyProtection="1">
      <alignment horizontal="right"/>
      <protection hidden="1"/>
    </xf>
    <xf numFmtId="3" fontId="163" fillId="0" borderId="4" xfId="4513" applyNumberFormat="1" applyFont="1" applyBorder="1" applyAlignment="1" applyProtection="1">
      <alignment horizontal="right"/>
      <protection hidden="1"/>
    </xf>
    <xf numFmtId="49" fontId="21" fillId="0" borderId="4" xfId="4477" applyNumberFormat="1" applyFont="1" applyBorder="1" applyAlignment="1" applyProtection="1">
      <alignment horizontal="left" wrapText="1"/>
      <protection hidden="1"/>
    </xf>
    <xf numFmtId="235" fontId="156" fillId="0" borderId="4" xfId="4477" applyNumberFormat="1" applyFont="1" applyBorder="1" applyAlignment="1" applyProtection="1">
      <alignment horizontal="right"/>
      <protection hidden="1"/>
    </xf>
    <xf numFmtId="49" fontId="21" fillId="0" borderId="4" xfId="4514" applyNumberFormat="1" applyFont="1" applyBorder="1" applyAlignment="1" applyProtection="1">
      <alignment horizontal="left" wrapText="1"/>
      <protection hidden="1"/>
    </xf>
    <xf numFmtId="235" fontId="156" fillId="0" borderId="4" xfId="4514" applyNumberFormat="1" applyFont="1" applyBorder="1" applyAlignment="1" applyProtection="1">
      <alignment horizontal="right"/>
      <protection hidden="1"/>
    </xf>
    <xf numFmtId="0" fontId="158" fillId="0" borderId="46" xfId="0" applyFont="1" applyBorder="1" applyAlignment="1">
      <alignment vertical="center"/>
    </xf>
    <xf numFmtId="49" fontId="21" fillId="0" borderId="4" xfId="4460" applyNumberFormat="1" applyFont="1" applyBorder="1" applyAlignment="1" applyProtection="1">
      <alignment horizontal="left" wrapText="1"/>
      <protection hidden="1"/>
    </xf>
    <xf numFmtId="235" fontId="156" fillId="0" borderId="4" xfId="4460" applyNumberFormat="1" applyFont="1" applyBorder="1" applyAlignment="1" applyProtection="1">
      <alignment horizontal="right"/>
      <protection hidden="1"/>
    </xf>
    <xf numFmtId="0" fontId="11" fillId="0" borderId="3" xfId="4512" applyFont="1" applyBorder="1" applyAlignment="1">
      <alignment horizontal="center" vertical="center" wrapText="1"/>
    </xf>
    <xf numFmtId="235" fontId="164" fillId="0" borderId="5" xfId="4512" applyNumberFormat="1" applyFont="1" applyBorder="1" applyAlignment="1" applyProtection="1">
      <alignment horizontal="right"/>
      <protection hidden="1"/>
    </xf>
    <xf numFmtId="235" fontId="164" fillId="0" borderId="6" xfId="4512" applyNumberFormat="1" applyFont="1" applyBorder="1" applyAlignment="1" applyProtection="1">
      <alignment horizontal="right"/>
      <protection hidden="1"/>
    </xf>
    <xf numFmtId="3" fontId="165" fillId="0" borderId="4" xfId="4513" applyNumberFormat="1" applyFont="1" applyBorder="1" applyAlignment="1" applyProtection="1">
      <alignment horizontal="right"/>
      <protection hidden="1"/>
    </xf>
    <xf numFmtId="0" fontId="166" fillId="0" borderId="3" xfId="4512" applyFont="1" applyBorder="1" applyAlignment="1">
      <alignment horizontal="center" vertical="center" wrapText="1"/>
    </xf>
    <xf numFmtId="235" fontId="167" fillId="0" borderId="5" xfId="4512" applyNumberFormat="1" applyFont="1" applyBorder="1" applyAlignment="1" applyProtection="1">
      <alignment horizontal="right"/>
      <protection hidden="1"/>
    </xf>
    <xf numFmtId="235" fontId="167" fillId="0" borderId="6" xfId="4512" applyNumberFormat="1" applyFont="1" applyBorder="1" applyAlignment="1" applyProtection="1">
      <alignment horizontal="right"/>
      <protection hidden="1"/>
    </xf>
    <xf numFmtId="3" fontId="167" fillId="0" borderId="5" xfId="4512" applyNumberFormat="1" applyFont="1" applyBorder="1" applyAlignment="1" applyProtection="1">
      <alignment horizontal="right"/>
      <protection hidden="1"/>
    </xf>
    <xf numFmtId="3" fontId="167" fillId="0" borderId="6" xfId="4512" applyNumberFormat="1" applyFont="1" applyBorder="1" applyAlignment="1" applyProtection="1">
      <alignment horizontal="right"/>
      <protection hidden="1"/>
    </xf>
    <xf numFmtId="0" fontId="158" fillId="0" borderId="46" xfId="0" applyFont="1" applyBorder="1" applyAlignment="1">
      <alignment horizontal="left" vertical="center"/>
    </xf>
    <xf numFmtId="0" fontId="11" fillId="0" borderId="3" xfId="4512" applyFont="1" applyFill="1" applyBorder="1" applyAlignment="1">
      <alignment horizontal="center" vertical="center" wrapText="1"/>
    </xf>
    <xf numFmtId="235" fontId="156" fillId="49" borderId="4" xfId="4512" applyNumberFormat="1" applyFont="1" applyFill="1" applyBorder="1" applyAlignment="1" applyProtection="1">
      <alignment horizontal="right"/>
      <protection hidden="1"/>
    </xf>
    <xf numFmtId="235" fontId="164" fillId="0" borderId="6" xfId="4512" applyNumberFormat="1" applyFont="1" applyFill="1" applyBorder="1" applyAlignment="1" applyProtection="1">
      <alignment horizontal="right"/>
      <protection hidden="1"/>
    </xf>
    <xf numFmtId="235" fontId="164" fillId="0" borderId="5" xfId="4512" applyNumberFormat="1" applyFont="1" applyFill="1" applyBorder="1" applyAlignment="1" applyProtection="1">
      <alignment horizontal="right"/>
      <protection hidden="1"/>
    </xf>
    <xf numFmtId="3" fontId="168" fillId="0" borderId="4" xfId="0" applyNumberFormat="1" applyFont="1" applyFill="1" applyBorder="1" applyAlignment="1">
      <alignment vertical="center" shrinkToFit="1"/>
    </xf>
    <xf numFmtId="235" fontId="169" fillId="0" borderId="35" xfId="4512" applyNumberFormat="1" applyFont="1" applyFill="1" applyBorder="1" applyAlignment="1">
      <alignment horizontal="center" vertical="center" wrapText="1"/>
    </xf>
    <xf numFmtId="0" fontId="11" fillId="0" borderId="35" xfId="4512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vertical="center" wrapText="1"/>
    </xf>
    <xf numFmtId="49" fontId="10" fillId="0" borderId="5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 shrinkToFit="1"/>
    </xf>
    <xf numFmtId="3" fontId="171" fillId="0" borderId="5" xfId="0" applyNumberFormat="1" applyFont="1" applyFill="1" applyBorder="1" applyAlignment="1">
      <alignment vertical="center" shrinkToFit="1"/>
    </xf>
    <xf numFmtId="3" fontId="172" fillId="0" borderId="5" xfId="0" applyNumberFormat="1" applyFont="1" applyFill="1" applyBorder="1" applyAlignment="1">
      <alignment vertical="center" shrinkToFit="1"/>
    </xf>
    <xf numFmtId="37" fontId="19" fillId="0" borderId="5" xfId="0" applyNumberFormat="1" applyFont="1" applyFill="1" applyBorder="1" applyAlignment="1">
      <alignment horizontal="right" vertical="center" shrinkToFit="1"/>
    </xf>
    <xf numFmtId="37" fontId="19" fillId="0" borderId="49" xfId="0" applyNumberFormat="1" applyFont="1" applyFill="1" applyBorder="1" applyAlignment="1">
      <alignment horizontal="right" vertical="center" shrinkToFit="1"/>
    </xf>
    <xf numFmtId="0" fontId="10" fillId="0" borderId="50" xfId="0" applyFont="1" applyBorder="1"/>
    <xf numFmtId="0" fontId="10" fillId="0" borderId="8" xfId="0" applyFont="1" applyBorder="1"/>
    <xf numFmtId="3" fontId="17" fillId="0" borderId="8" xfId="0" applyNumberFormat="1" applyFont="1" applyFill="1" applyBorder="1"/>
    <xf numFmtId="0" fontId="17" fillId="0" borderId="8" xfId="0" applyFont="1" applyFill="1" applyBorder="1"/>
    <xf numFmtId="236" fontId="10" fillId="0" borderId="8" xfId="0" applyNumberFormat="1" applyFont="1" applyBorder="1"/>
    <xf numFmtId="0" fontId="10" fillId="0" borderId="51" xfId="0" applyFont="1" applyBorder="1"/>
    <xf numFmtId="0" fontId="10" fillId="0" borderId="0" xfId="0" applyFont="1" applyBorder="1"/>
    <xf numFmtId="0" fontId="17" fillId="0" borderId="0" xfId="0" applyFont="1" applyBorder="1"/>
    <xf numFmtId="236" fontId="10" fillId="0" borderId="0" xfId="0" applyNumberFormat="1" applyFont="1" applyBorder="1"/>
    <xf numFmtId="235" fontId="17" fillId="0" borderId="0" xfId="0" applyNumberFormat="1" applyFont="1"/>
    <xf numFmtId="3" fontId="17" fillId="0" borderId="0" xfId="0" applyNumberFormat="1" applyFont="1"/>
    <xf numFmtId="0" fontId="2" fillId="0" borderId="0" xfId="0" applyFont="1" applyAlignment="1">
      <alignment horizontal="left" indent="1"/>
    </xf>
    <xf numFmtId="0" fontId="23" fillId="0" borderId="0" xfId="0" applyFont="1"/>
    <xf numFmtId="0" fontId="2" fillId="0" borderId="0" xfId="0" applyFont="1" applyAlignment="1">
      <alignment horizontal="center"/>
    </xf>
    <xf numFmtId="235" fontId="0" fillId="0" borderId="0" xfId="0" applyNumberFormat="1" applyBorder="1"/>
    <xf numFmtId="0" fontId="2" fillId="0" borderId="0" xfId="0" applyFont="1" applyBorder="1"/>
    <xf numFmtId="235" fontId="173" fillId="0" borderId="0" xfId="0" applyNumberFormat="1" applyFont="1"/>
    <xf numFmtId="3" fontId="23" fillId="0" borderId="0" xfId="0" applyNumberFormat="1" applyFont="1"/>
    <xf numFmtId="38" fontId="0" fillId="0" borderId="0" xfId="0" applyNumberFormat="1" applyAlignment="1">
      <alignment horizontal="center"/>
    </xf>
    <xf numFmtId="38" fontId="0" fillId="0" borderId="0" xfId="0" applyNumberFormat="1"/>
    <xf numFmtId="0" fontId="173" fillId="0" borderId="0" xfId="0" applyFont="1"/>
    <xf numFmtId="38" fontId="23" fillId="0" borderId="0" xfId="0" applyNumberFormat="1" applyFont="1"/>
    <xf numFmtId="0" fontId="0" fillId="0" borderId="0" xfId="0" applyAlignment="1">
      <alignment horizontal="center"/>
    </xf>
    <xf numFmtId="38" fontId="17" fillId="0" borderId="0" xfId="0" applyNumberFormat="1" applyFont="1"/>
    <xf numFmtId="0" fontId="14" fillId="0" borderId="0" xfId="0" applyFont="1" applyAlignment="1">
      <alignment horizontal="left" indent="2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/>
    <xf numFmtId="49" fontId="21" fillId="0" borderId="4" xfId="4493" applyNumberFormat="1" applyFont="1" applyBorder="1" applyAlignment="1" applyProtection="1">
      <alignment horizontal="left" wrapText="1"/>
      <protection hidden="1"/>
    </xf>
    <xf numFmtId="235" fontId="156" fillId="0" borderId="4" xfId="4493" applyNumberFormat="1" applyFont="1" applyBorder="1" applyAlignment="1" applyProtection="1">
      <alignment horizontal="right"/>
      <protection hidden="1"/>
    </xf>
    <xf numFmtId="49" fontId="21" fillId="0" borderId="4" xfId="4497" applyNumberFormat="1" applyFont="1" applyBorder="1" applyAlignment="1" applyProtection="1">
      <alignment horizontal="left" wrapText="1"/>
      <protection hidden="1"/>
    </xf>
    <xf numFmtId="235" fontId="156" fillId="0" borderId="4" xfId="4497" applyNumberFormat="1" applyFont="1" applyBorder="1" applyAlignment="1" applyProtection="1">
      <alignment horizontal="right"/>
      <protection hidden="1"/>
    </xf>
    <xf numFmtId="49" fontId="21" fillId="0" borderId="4" xfId="4498" applyNumberFormat="1" applyFont="1" applyBorder="1" applyAlignment="1" applyProtection="1">
      <alignment horizontal="left" wrapText="1"/>
      <protection hidden="1"/>
    </xf>
    <xf numFmtId="235" fontId="156" fillId="0" borderId="4" xfId="4498" applyNumberFormat="1" applyFont="1" applyBorder="1" applyAlignment="1" applyProtection="1">
      <alignment horizontal="right"/>
      <protection hidden="1"/>
    </xf>
    <xf numFmtId="49" fontId="21" fillId="48" borderId="4" xfId="4501" applyNumberFormat="1" applyFont="1" applyFill="1" applyBorder="1" applyAlignment="1" applyProtection="1">
      <alignment horizontal="left" wrapText="1"/>
      <protection hidden="1"/>
    </xf>
    <xf numFmtId="235" fontId="156" fillId="48" borderId="4" xfId="4501" applyNumberFormat="1" applyFont="1" applyFill="1" applyBorder="1" applyAlignment="1" applyProtection="1">
      <alignment horizontal="right"/>
      <protection hidden="1"/>
    </xf>
    <xf numFmtId="49" fontId="21" fillId="0" borderId="4" xfId="4492" applyNumberFormat="1" applyFont="1" applyBorder="1" applyAlignment="1" applyProtection="1">
      <alignment horizontal="left" wrapText="1"/>
      <protection hidden="1"/>
    </xf>
    <xf numFmtId="235" fontId="156" fillId="0" borderId="4" xfId="4492" applyNumberFormat="1" applyFont="1" applyBorder="1" applyAlignment="1" applyProtection="1">
      <alignment horizontal="right"/>
      <protection hidden="1"/>
    </xf>
    <xf numFmtId="49" fontId="21" fillId="0" borderId="4" xfId="4496" applyNumberFormat="1" applyFont="1" applyBorder="1" applyAlignment="1" applyProtection="1">
      <alignment horizontal="left" wrapText="1"/>
      <protection hidden="1"/>
    </xf>
    <xf numFmtId="235" fontId="156" fillId="0" borderId="4" xfId="4496" applyNumberFormat="1" applyFont="1" applyBorder="1" applyAlignment="1" applyProtection="1">
      <alignment horizontal="right"/>
      <protection hidden="1"/>
    </xf>
    <xf numFmtId="49" fontId="21" fillId="0" borderId="4" xfId="4501" applyNumberFormat="1" applyFont="1" applyBorder="1" applyAlignment="1" applyProtection="1">
      <alignment horizontal="left" wrapText="1"/>
      <protection hidden="1"/>
    </xf>
    <xf numFmtId="235" fontId="156" fillId="0" borderId="4" xfId="4501" applyNumberFormat="1" applyFont="1" applyBorder="1" applyAlignment="1" applyProtection="1">
      <alignment horizontal="right"/>
      <protection hidden="1"/>
    </xf>
    <xf numFmtId="3" fontId="167" fillId="43" borderId="4" xfId="0" applyNumberFormat="1" applyFont="1" applyFill="1" applyBorder="1" applyAlignment="1">
      <alignment vertical="center" shrinkToFit="1"/>
    </xf>
    <xf numFmtId="0" fontId="14" fillId="0" borderId="0" xfId="0" applyFont="1" applyAlignment="1">
      <alignment horizontal="left" indent="21"/>
    </xf>
    <xf numFmtId="236" fontId="2" fillId="0" borderId="0" xfId="0" applyNumberFormat="1" applyFont="1"/>
    <xf numFmtId="236" fontId="0" fillId="0" borderId="0" xfId="0" applyNumberFormat="1"/>
    <xf numFmtId="236" fontId="144" fillId="0" borderId="0" xfId="0" applyNumberFormat="1" applyFont="1" applyAlignment="1">
      <alignment horizontal="center"/>
    </xf>
    <xf numFmtId="49" fontId="176" fillId="0" borderId="0" xfId="0" applyNumberFormat="1" applyFont="1" applyAlignment="1">
      <alignment horizontal="center"/>
    </xf>
    <xf numFmtId="49" fontId="177" fillId="0" borderId="0" xfId="0" applyNumberFormat="1" applyFont="1" applyAlignment="1"/>
    <xf numFmtId="0" fontId="158" fillId="0" borderId="0" xfId="0" applyFont="1" applyAlignment="1"/>
    <xf numFmtId="236" fontId="5" fillId="0" borderId="0" xfId="0" applyNumberFormat="1" applyFont="1"/>
    <xf numFmtId="236" fontId="178" fillId="0" borderId="0" xfId="0" applyNumberFormat="1" applyFont="1" applyAlignment="1">
      <alignment horizontal="left" indent="3"/>
    </xf>
    <xf numFmtId="236" fontId="178" fillId="0" borderId="0" xfId="0" applyNumberFormat="1" applyFont="1"/>
    <xf numFmtId="236" fontId="178" fillId="0" borderId="0" xfId="0" quotePrefix="1" applyNumberFormat="1" applyFont="1" applyAlignment="1">
      <alignment horizontal="left" indent="3"/>
    </xf>
    <xf numFmtId="236" fontId="178" fillId="0" borderId="0" xfId="0" applyNumberFormat="1" applyFont="1" applyAlignment="1"/>
    <xf numFmtId="236" fontId="179" fillId="0" borderId="0" xfId="0" quotePrefix="1" applyNumberFormat="1" applyFont="1" applyAlignment="1">
      <alignment horizontal="left" indent="3"/>
    </xf>
    <xf numFmtId="236" fontId="179" fillId="0" borderId="0" xfId="0" applyNumberFormat="1" applyFont="1" applyAlignment="1"/>
    <xf numFmtId="236" fontId="179" fillId="0" borderId="0" xfId="0" applyNumberFormat="1" applyFont="1"/>
    <xf numFmtId="0" fontId="180" fillId="0" borderId="0" xfId="0" applyFont="1"/>
    <xf numFmtId="236" fontId="179" fillId="0" borderId="0" xfId="0" applyNumberFormat="1" applyFont="1" applyAlignment="1">
      <alignment horizontal="left" indent="4"/>
    </xf>
    <xf numFmtId="236" fontId="20" fillId="0" borderId="0" xfId="0" applyNumberFormat="1" applyFont="1"/>
    <xf numFmtId="236" fontId="179" fillId="0" borderId="0" xfId="0" applyNumberFormat="1" applyFont="1" applyAlignment="1">
      <alignment horizontal="left" indent="3"/>
    </xf>
    <xf numFmtId="236" fontId="178" fillId="0" borderId="0" xfId="0" quotePrefix="1" applyNumberFormat="1" applyFont="1" applyAlignment="1">
      <alignment wrapText="1"/>
    </xf>
    <xf numFmtId="236" fontId="178" fillId="0" borderId="0" xfId="0" applyNumberFormat="1" applyFont="1" applyAlignment="1">
      <alignment horizontal="left" indent="4"/>
    </xf>
    <xf numFmtId="0" fontId="181" fillId="0" borderId="0" xfId="0" applyFont="1"/>
    <xf numFmtId="236" fontId="178" fillId="0" borderId="0" xfId="0" applyNumberFormat="1" applyFont="1" applyFill="1"/>
    <xf numFmtId="0" fontId="178" fillId="0" borderId="0" xfId="0" applyFont="1"/>
    <xf numFmtId="236" fontId="182" fillId="0" borderId="0" xfId="0" quotePrefix="1" applyNumberFormat="1" applyFont="1"/>
    <xf numFmtId="236" fontId="182" fillId="0" borderId="0" xfId="0" applyNumberFormat="1" applyFont="1"/>
    <xf numFmtId="0" fontId="183" fillId="0" borderId="0" xfId="0" applyFont="1"/>
    <xf numFmtId="236" fontId="178" fillId="0" borderId="0" xfId="0" quotePrefix="1" applyNumberFormat="1" applyFont="1"/>
    <xf numFmtId="236" fontId="184" fillId="0" borderId="0" xfId="0" applyNumberFormat="1" applyFont="1" applyAlignment="1">
      <alignment horizontal="left" indent="3"/>
    </xf>
    <xf numFmtId="236" fontId="184" fillId="0" borderId="0" xfId="0" quotePrefix="1" applyNumberFormat="1" applyFont="1" applyAlignment="1"/>
    <xf numFmtId="236" fontId="184" fillId="0" borderId="0" xfId="0" applyNumberFormat="1" applyFont="1" applyAlignment="1"/>
    <xf numFmtId="236" fontId="184" fillId="0" borderId="0" xfId="0" applyNumberFormat="1" applyFont="1"/>
    <xf numFmtId="236" fontId="184" fillId="0" borderId="0" xfId="0" applyNumberFormat="1" applyFont="1" applyAlignment="1">
      <alignment horizontal="center"/>
    </xf>
    <xf numFmtId="0" fontId="184" fillId="0" borderId="0" xfId="0" applyFont="1"/>
    <xf numFmtId="236" fontId="178" fillId="0" borderId="0" xfId="0" quotePrefix="1" applyNumberFormat="1" applyFont="1" applyAlignment="1">
      <alignment horizontal="left" indent="6"/>
    </xf>
    <xf numFmtId="236" fontId="178" fillId="0" borderId="0" xfId="0" quotePrefix="1" applyNumberFormat="1" applyFont="1" applyAlignment="1"/>
    <xf numFmtId="37" fontId="10" fillId="0" borderId="0" xfId="4021" applyNumberFormat="1" applyFont="1" applyAlignment="1">
      <alignment horizontal="right" indent="2"/>
    </xf>
    <xf numFmtId="3" fontId="13" fillId="0" borderId="12" xfId="0" applyNumberFormat="1" applyFont="1" applyBorder="1"/>
    <xf numFmtId="236" fontId="178" fillId="0" borderId="0" xfId="0" applyNumberFormat="1" applyFont="1" applyAlignment="1">
      <alignment horizontal="center"/>
    </xf>
    <xf numFmtId="236" fontId="185" fillId="0" borderId="0" xfId="0" quotePrefix="1" applyNumberFormat="1" applyFont="1" applyAlignment="1">
      <alignment horizontal="left" indent="3"/>
    </xf>
    <xf numFmtId="38" fontId="184" fillId="0" borderId="0" xfId="5578" applyNumberFormat="1" applyFont="1" applyAlignment="1">
      <alignment horizontal="right" indent="2"/>
    </xf>
    <xf numFmtId="236" fontId="186" fillId="0" borderId="0" xfId="0" applyNumberFormat="1" applyFont="1" applyAlignment="1">
      <alignment horizontal="center"/>
    </xf>
    <xf numFmtId="3" fontId="21" fillId="0" borderId="0" xfId="0" applyNumberFormat="1" applyFont="1" applyBorder="1"/>
    <xf numFmtId="3" fontId="13" fillId="0" borderId="0" xfId="0" applyNumberFormat="1" applyFont="1" applyBorder="1"/>
    <xf numFmtId="236" fontId="185" fillId="0" borderId="0" xfId="0" applyNumberFormat="1" applyFont="1" applyFill="1" applyAlignment="1">
      <alignment horizontal="left" indent="3"/>
    </xf>
    <xf numFmtId="236" fontId="178" fillId="0" borderId="0" xfId="0" quotePrefix="1" applyNumberFormat="1" applyFont="1" applyFill="1"/>
    <xf numFmtId="38" fontId="178" fillId="0" borderId="0" xfId="5578" applyNumberFormat="1" applyFont="1" applyFill="1" applyAlignment="1">
      <alignment horizontal="right" indent="2"/>
    </xf>
    <xf numFmtId="236" fontId="186" fillId="0" borderId="0" xfId="0" applyNumberFormat="1" applyFont="1" applyFill="1" applyAlignment="1">
      <alignment horizontal="center"/>
    </xf>
    <xf numFmtId="3" fontId="149" fillId="0" borderId="0" xfId="0" applyNumberFormat="1" applyFont="1" applyFill="1" applyBorder="1" applyAlignment="1">
      <alignment vertical="center" shrinkToFit="1"/>
    </xf>
    <xf numFmtId="236" fontId="178" fillId="50" borderId="0" xfId="0" applyNumberFormat="1" applyFont="1" applyFill="1" applyAlignment="1">
      <alignment horizontal="left" indent="3"/>
    </xf>
    <xf numFmtId="236" fontId="178" fillId="50" borderId="0" xfId="0" quotePrefix="1" applyNumberFormat="1" applyFont="1" applyFill="1"/>
    <xf numFmtId="236" fontId="178" fillId="50" borderId="0" xfId="0" applyNumberFormat="1" applyFont="1" applyFill="1"/>
    <xf numFmtId="0" fontId="0" fillId="50" borderId="0" xfId="0" applyFill="1" applyBorder="1"/>
    <xf numFmtId="0" fontId="0" fillId="50" borderId="0" xfId="0" applyFill="1"/>
    <xf numFmtId="236" fontId="178" fillId="50" borderId="0" xfId="0" quotePrefix="1" applyNumberFormat="1" applyFont="1" applyFill="1" applyAlignment="1">
      <alignment horizontal="left" indent="4"/>
    </xf>
    <xf numFmtId="236" fontId="186" fillId="50" borderId="0" xfId="0" applyNumberFormat="1" applyFont="1" applyFill="1" applyAlignment="1">
      <alignment horizontal="center"/>
    </xf>
    <xf numFmtId="236" fontId="178" fillId="50" borderId="0" xfId="0" applyNumberFormat="1" applyFont="1" applyFill="1" applyAlignment="1">
      <alignment horizontal="center"/>
    </xf>
    <xf numFmtId="3" fontId="178" fillId="50" borderId="0" xfId="5578" applyNumberFormat="1" applyFont="1" applyFill="1" applyAlignment="1">
      <alignment horizontal="right" indent="2"/>
    </xf>
    <xf numFmtId="236" fontId="187" fillId="50" borderId="0" xfId="0" quotePrefix="1" applyNumberFormat="1" applyFont="1" applyFill="1" applyAlignment="1">
      <alignment horizontal="left" indent="4"/>
    </xf>
    <xf numFmtId="236" fontId="187" fillId="50" borderId="0" xfId="0" quotePrefix="1" applyNumberFormat="1" applyFont="1" applyFill="1"/>
    <xf numFmtId="236" fontId="187" fillId="50" borderId="0" xfId="0" applyNumberFormat="1" applyFont="1" applyFill="1"/>
    <xf numFmtId="3" fontId="187" fillId="50" borderId="0" xfId="5578" applyNumberFormat="1" applyFont="1" applyFill="1" applyAlignment="1">
      <alignment horizontal="right" indent="2"/>
    </xf>
    <xf numFmtId="236" fontId="188" fillId="50" borderId="0" xfId="0" applyNumberFormat="1" applyFont="1" applyFill="1" applyAlignment="1">
      <alignment horizontal="center"/>
    </xf>
    <xf numFmtId="0" fontId="189" fillId="50" borderId="0" xfId="0" applyFont="1" applyFill="1"/>
    <xf numFmtId="0" fontId="0" fillId="0" borderId="0" xfId="0" applyFill="1" applyBorder="1"/>
    <xf numFmtId="236" fontId="190" fillId="0" borderId="0" xfId="0" applyNumberFormat="1" applyFont="1" applyAlignment="1">
      <alignment horizontal="right" shrinkToFit="1"/>
    </xf>
    <xf numFmtId="236" fontId="190" fillId="0" borderId="0" xfId="0" applyNumberFormat="1" applyFont="1" applyAlignment="1">
      <alignment horizontal="right"/>
    </xf>
    <xf numFmtId="236" fontId="191" fillId="0" borderId="0" xfId="0" applyNumberFormat="1" applyFont="1" applyAlignment="1">
      <alignment horizontal="center"/>
    </xf>
    <xf numFmtId="236" fontId="178" fillId="0" borderId="0" xfId="4511" quotePrefix="1" applyNumberFormat="1" applyFont="1" applyAlignment="1">
      <alignment horizontal="left" indent="6"/>
    </xf>
    <xf numFmtId="236" fontId="178" fillId="0" borderId="0" xfId="4511" quotePrefix="1" applyNumberFormat="1" applyFont="1" applyAlignment="1"/>
    <xf numFmtId="236" fontId="178" fillId="0" borderId="0" xfId="4511" applyNumberFormat="1" applyFont="1"/>
    <xf numFmtId="37" fontId="10" fillId="0" borderId="0" xfId="4021" applyNumberFormat="1" applyFont="1" applyAlignment="1">
      <alignment horizontal="right" indent="3"/>
    </xf>
    <xf numFmtId="1" fontId="0" fillId="0" borderId="0" xfId="0" applyNumberFormat="1" applyFill="1" applyBorder="1"/>
    <xf numFmtId="1" fontId="0" fillId="0" borderId="0" xfId="0" applyNumberFormat="1" applyFill="1"/>
    <xf numFmtId="37" fontId="10" fillId="0" borderId="0" xfId="4021" applyNumberFormat="1" applyFont="1" applyAlignment="1"/>
    <xf numFmtId="236" fontId="187" fillId="0" borderId="0" xfId="0" quotePrefix="1" applyNumberFormat="1" applyFont="1" applyAlignment="1">
      <alignment horizontal="left" indent="4"/>
    </xf>
    <xf numFmtId="236" fontId="187" fillId="0" borderId="0" xfId="0" quotePrefix="1" applyNumberFormat="1" applyFont="1"/>
    <xf numFmtId="236" fontId="187" fillId="0" borderId="0" xfId="0" applyNumberFormat="1" applyFont="1"/>
    <xf numFmtId="236" fontId="4" fillId="0" borderId="0" xfId="0" applyNumberFormat="1" applyFont="1" applyAlignment="1">
      <alignment horizontal="right" shrinkToFit="1"/>
    </xf>
    <xf numFmtId="236" fontId="4" fillId="0" borderId="0" xfId="0" applyNumberFormat="1" applyFont="1" applyAlignment="1">
      <alignment horizontal="right"/>
    </xf>
    <xf numFmtId="37" fontId="0" fillId="0" borderId="0" xfId="0" applyNumberFormat="1" applyFill="1" applyBorder="1"/>
    <xf numFmtId="0" fontId="189" fillId="0" borderId="0" xfId="0" applyFont="1"/>
    <xf numFmtId="236" fontId="178" fillId="0" borderId="0" xfId="0" quotePrefix="1" applyNumberFormat="1" applyFont="1" applyAlignment="1">
      <alignment horizontal="left" indent="4"/>
    </xf>
    <xf numFmtId="236" fontId="178" fillId="51" borderId="0" xfId="0" quotePrefix="1" applyNumberFormat="1" applyFont="1" applyFill="1" applyAlignment="1">
      <alignment horizontal="left" indent="4"/>
    </xf>
    <xf numFmtId="236" fontId="178" fillId="51" borderId="0" xfId="0" quotePrefix="1" applyNumberFormat="1" applyFont="1" applyFill="1"/>
    <xf numFmtId="236" fontId="178" fillId="51" borderId="0" xfId="0" applyNumberFormat="1" applyFont="1" applyFill="1"/>
    <xf numFmtId="3" fontId="184" fillId="51" borderId="0" xfId="5578" applyNumberFormat="1" applyFont="1" applyFill="1" applyAlignment="1">
      <alignment horizontal="right" indent="2"/>
    </xf>
    <xf numFmtId="37" fontId="0" fillId="51" borderId="0" xfId="0" applyNumberFormat="1" applyFill="1"/>
    <xf numFmtId="0" fontId="0" fillId="51" borderId="0" xfId="0" applyFill="1"/>
    <xf numFmtId="236" fontId="178" fillId="51" borderId="0" xfId="0" applyNumberFormat="1" applyFont="1" applyFill="1" applyAlignment="1">
      <alignment horizontal="left" indent="3"/>
    </xf>
    <xf numFmtId="236" fontId="178" fillId="51" borderId="0" xfId="0" applyNumberFormat="1" applyFont="1" applyFill="1" applyAlignment="1">
      <alignment horizontal="left" indent="1"/>
    </xf>
    <xf numFmtId="3" fontId="178" fillId="51" borderId="0" xfId="5578" applyNumberFormat="1" applyFont="1" applyFill="1" applyAlignment="1">
      <alignment horizontal="right" indent="2"/>
    </xf>
    <xf numFmtId="236" fontId="186" fillId="51" borderId="0" xfId="0" applyNumberFormat="1" applyFont="1" applyFill="1" applyAlignment="1">
      <alignment horizontal="center"/>
    </xf>
  </cellXfs>
  <cellStyles count="5579">
    <cellStyle name="_x0001_" xfId="1"/>
    <cellStyle name="          _x000d_&#10;shell=progman.exe_x000d_&#10;m" xfId="2"/>
    <cellStyle name="          _x000d_&#10;shell=progman.exe_x000d_&#10;m 2" xfId="3"/>
    <cellStyle name="          _x000d_&#10;shell=progman.exe_x000d_&#10;m 2 2" xfId="4"/>
    <cellStyle name="          _x000d_&#10;shell=progman.exe_x000d_&#10;m 2 2 2" xfId="5"/>
    <cellStyle name="          _x000d_&#10;shell=progman.exe_x000d_&#10;m 2 2 2 2" xfId="6"/>
    <cellStyle name="          _x000d_&#10;shell=progman.exe_x000d_&#10;m 2 2 3" xfId="7"/>
    <cellStyle name="          _x000d_&#10;shell=progman.exe_x000d_&#10;m 2 2 3 2" xfId="8"/>
    <cellStyle name="          _x000d_&#10;shell=progman.exe_x000d_&#10;m 2 3" xfId="9"/>
    <cellStyle name="          _x000d_&#10;shell=progman.exe_x000d_&#10;m 3" xfId="10"/>
    <cellStyle name="          _x000d_&#10;shell=progman.exe_x000d_&#10;m 3 2" xfId="11"/>
    <cellStyle name="          _x000d_&#10;shell=progman.exe_x000d_&#10;m 4" xfId="12"/>
    <cellStyle name="          _x000d_&#10;shell=progman.exe_x000d_&#10;m 4 2" xfId="13"/>
    <cellStyle name="          _x000d_&#10;shell=progman.exe_x000d_&#10;m 5" xfId="14"/>
    <cellStyle name="          _x000d_&#10;shell=progman.exe_x000d_&#10;m 5 2" xfId="15"/>
    <cellStyle name="          _x000d_&#10;shell=progman.exe_x000d_&#10;m 6" xfId="16"/>
    <cellStyle name="          _x000d_&#10;shell=progman.exe_x000d_&#10;m 6 2" xfId="17"/>
    <cellStyle name="#,##0" xfId="18"/>
    <cellStyle name="??" xfId="19"/>
    <cellStyle name="?? [0.00]_      " xfId="20"/>
    <cellStyle name="?? [0]" xfId="21"/>
    <cellStyle name="?_x001d_??%U©÷u&amp;H©÷9_x0008_? s&#10;_x0007__x0001__x0001_" xfId="22"/>
    <cellStyle name="???? [0.00]_      " xfId="23"/>
    <cellStyle name="????_      " xfId="24"/>
    <cellStyle name="???[0]_?? DI" xfId="25"/>
    <cellStyle name="???_?? DI" xfId="26"/>
    <cellStyle name="???R쀀Àok1" xfId="27"/>
    <cellStyle name="??[0]_BRE" xfId="28"/>
    <cellStyle name="??_      " xfId="29"/>
    <cellStyle name="??A? [0]_laroux_1_¢¬???¢â? " xfId="30"/>
    <cellStyle name="??A?_laroux_1_¢¬???¢â? " xfId="31"/>
    <cellStyle name="?¡±¢¥?_?¨ù??¢´¢¥_¢¬???¢â? " xfId="32"/>
    <cellStyle name="_x0001_?¶æµ_x001b_ºß­ " xfId="33"/>
    <cellStyle name="_x0001_?¶æµ_x001b_ºß­_" xfId="34"/>
    <cellStyle name="?ðÇ%U?&amp;H?_x0008_?s&#10;_x0007__x0001__x0001_" xfId="35"/>
    <cellStyle name="_x0001_\Ô" xfId="36"/>
    <cellStyle name="_Bang Chi tieu (2)" xfId="37"/>
    <cellStyle name="_Bang Chi tieu (2) 2" xfId="38"/>
    <cellStyle name="_Bang Chi tieu (2) 2 2" xfId="39"/>
    <cellStyle name="_Bang Chi tieu (2) 2 2 2" xfId="40"/>
    <cellStyle name="_Bang Chi tieu (2) 2 2 2 2" xfId="41"/>
    <cellStyle name="_Bang Chi tieu (2) 2 2 3" xfId="42"/>
    <cellStyle name="_Bang Chi tieu (2) 2 2 3 2" xfId="43"/>
    <cellStyle name="_Bang Chi tieu (2) 2 3" xfId="44"/>
    <cellStyle name="_Bang Chi tieu (2) 3" xfId="45"/>
    <cellStyle name="_Bang Chi tieu (2) 3 2" xfId="46"/>
    <cellStyle name="_Bang Chi tieu (2) 4" xfId="47"/>
    <cellStyle name="_Bang Chi tieu (2) 4 2" xfId="48"/>
    <cellStyle name="_Bang Chi tieu (2) 5" xfId="49"/>
    <cellStyle name="_Bang Chi tieu (2) 5 2" xfId="50"/>
    <cellStyle name="_Bang Chi tieu (2) 6" xfId="51"/>
    <cellStyle name="_Bang Chi tieu (2) 6 2" xfId="52"/>
    <cellStyle name="_Bansua D.t-Goi4-QL2" xfId="53"/>
    <cellStyle name="_Bansua D.t-Goi4-QL2 2" xfId="54"/>
    <cellStyle name="_Bansua D.t-Goi4-QL2 2 2" xfId="55"/>
    <cellStyle name="_Bansua D.t-Goi4-QL2 2 2 2" xfId="56"/>
    <cellStyle name="_Bansua D.t-Goi4-QL2 2 2 3" xfId="57"/>
    <cellStyle name="_Bansua D.t-Goi4-QL2 2 2 4" xfId="58"/>
    <cellStyle name="_Bansua D.t-Goi4-QL2 3" xfId="59"/>
    <cellStyle name="_Bansua D.t-Goi4-QL2 4" xfId="60"/>
    <cellStyle name="_Bansua D.t-Goi4-QL2 5" xfId="61"/>
    <cellStyle name="_Bansua D.t-Goi4-QL2 6" xfId="62"/>
    <cellStyle name="_Bansua D.t-Goi4-QL2 7" xfId="63"/>
    <cellStyle name="_BC kiem toan Cty XD 565 2008(ok)" xfId="64"/>
    <cellStyle name="_BC kiem toan Cty XD 565 2008(ok) 2" xfId="65"/>
    <cellStyle name="_BC kiem toan Cty XD 565 2008(ok) 2 2" xfId="66"/>
    <cellStyle name="_BC kiem toan Cty XD 565 2008(ok) 2 2 2" xfId="67"/>
    <cellStyle name="_BC kiem toan Cty XD 565 2008(ok) 2 2 3" xfId="68"/>
    <cellStyle name="_BC kiem toan Cty XD 565 2008(ok) 2 2 4" xfId="69"/>
    <cellStyle name="_BC kiem toan Cty XD 565 2008(ok) 3" xfId="70"/>
    <cellStyle name="_BC kiem toan Cty XD 565 2008(ok) 4" xfId="71"/>
    <cellStyle name="_BC kiem toan Cty XD 565 2008(ok) 5" xfId="72"/>
    <cellStyle name="_BC kiem toan Cty XD 565 2008(ok) 6" xfId="73"/>
    <cellStyle name="_BC kiem toan Cty XD 565 2008(ok) 7" xfId="74"/>
    <cellStyle name="_Book1" xfId="75"/>
    <cellStyle name="_Book1 2" xfId="76"/>
    <cellStyle name="_Book1 2 2" xfId="77"/>
    <cellStyle name="_Book1 2 2 2" xfId="78"/>
    <cellStyle name="_Book1 2 2 3" xfId="79"/>
    <cellStyle name="_Book1 2 2 4" xfId="80"/>
    <cellStyle name="_Book1 3" xfId="81"/>
    <cellStyle name="_Book1 4" xfId="82"/>
    <cellStyle name="_Book1 5" xfId="83"/>
    <cellStyle name="_Book1 6" xfId="84"/>
    <cellStyle name="_Book1 7" xfId="85"/>
    <cellStyle name="_Book1_1" xfId="86"/>
    <cellStyle name="_Book1_2" xfId="87"/>
    <cellStyle name="_Book1_2 2" xfId="88"/>
    <cellStyle name="_Book1_2 2 2" xfId="89"/>
    <cellStyle name="_Book1_2 2 2 2" xfId="90"/>
    <cellStyle name="_Book1_2 2 2 3" xfId="91"/>
    <cellStyle name="_Book1_2 2 2 4" xfId="92"/>
    <cellStyle name="_Book1_2 3" xfId="93"/>
    <cellStyle name="_Book1_2 4" xfId="94"/>
    <cellStyle name="_Book1_2 5" xfId="95"/>
    <cellStyle name="_Book1_2 6" xfId="96"/>
    <cellStyle name="_Book1_2 7" xfId="97"/>
    <cellStyle name="_Book1_Book1" xfId="98"/>
    <cellStyle name="_Can doi KT (OK)" xfId="99"/>
    <cellStyle name="_Can doi KT (OK) 2" xfId="100"/>
    <cellStyle name="_Can doi KT (OK) 3" xfId="101"/>
    <cellStyle name="_Can doi KT (OK) 4" xfId="102"/>
    <cellStyle name="_Can doi KT (OK) 5" xfId="103"/>
    <cellStyle name="_Điều chỉnh" xfId="104"/>
    <cellStyle name="_Điều chỉnh 2" xfId="105"/>
    <cellStyle name="_Điều chỉnh 2 2" xfId="106"/>
    <cellStyle name="_Điều chỉnh 2 2 2" xfId="107"/>
    <cellStyle name="_Điều chỉnh 2 2 3" xfId="108"/>
    <cellStyle name="_Điều chỉnh 2 2 4" xfId="109"/>
    <cellStyle name="_Điều chỉnh 3" xfId="110"/>
    <cellStyle name="_Điều chỉnh 4" xfId="111"/>
    <cellStyle name="_Điều chỉnh 5" xfId="112"/>
    <cellStyle name="_Điều chỉnh 6" xfId="113"/>
    <cellStyle name="_Điều chỉnh 7" xfId="114"/>
    <cellStyle name="_DT-314-TKKT-da sua theo tham dinh-goi1" xfId="115"/>
    <cellStyle name="_DT-314-TKKT-da sua theo tham dinh-goi1 2" xfId="116"/>
    <cellStyle name="_DT-314-TKKT-da sua theo tham dinh-goi1 2 2" xfId="117"/>
    <cellStyle name="_DT-314-TKKT-da sua theo tham dinh-goi1 2 2 2" xfId="118"/>
    <cellStyle name="_DT-314-TKKT-da sua theo tham dinh-goi1 2 2 3" xfId="119"/>
    <cellStyle name="_DT-314-TKKT-da sua theo tham dinh-goi1 2 2 4" xfId="120"/>
    <cellStyle name="_DT-314-TKKT-da sua theo tham dinh-goi1 3" xfId="121"/>
    <cellStyle name="_DT-314-TKKT-da sua theo tham dinh-goi1 4" xfId="122"/>
    <cellStyle name="_DT-314-TKKT-da sua theo tham dinh-goi1 5" xfId="123"/>
    <cellStyle name="_DT-314-TKKT-da sua theo tham dinh-goi1 6" xfId="124"/>
    <cellStyle name="_DT-314-TKKT-da sua theo tham dinh-goi1 7" xfId="125"/>
    <cellStyle name="_Goi 1 A tham tra" xfId="126"/>
    <cellStyle name="_goi 1-TL75" xfId="127"/>
    <cellStyle name="_KT (2)" xfId="128"/>
    <cellStyle name="_KT (2)_1" xfId="129"/>
    <cellStyle name="_KT (2)_2" xfId="130"/>
    <cellStyle name="_KT (2)_2_TG-TH" xfId="131"/>
    <cellStyle name="_KT (2)_3" xfId="132"/>
    <cellStyle name="_KT (2)_3_TG-TH" xfId="133"/>
    <cellStyle name="_KT (2)_4" xfId="134"/>
    <cellStyle name="_KT (2)_4_TG-TH" xfId="135"/>
    <cellStyle name="_KT (2)_5" xfId="136"/>
    <cellStyle name="_KT (2)_TG-TH" xfId="137"/>
    <cellStyle name="_KT_TG" xfId="138"/>
    <cellStyle name="_KT_TG_1" xfId="139"/>
    <cellStyle name="_KT_TG_2" xfId="140"/>
    <cellStyle name="_KT_TG_3" xfId="141"/>
    <cellStyle name="_KT_TG_4" xfId="142"/>
    <cellStyle name="_TG-TH" xfId="143"/>
    <cellStyle name="_TG-TH_1" xfId="144"/>
    <cellStyle name="_TG-TH_2" xfId="145"/>
    <cellStyle name="_TG-TH_3" xfId="146"/>
    <cellStyle name="_TG-TH_4" xfId="147"/>
    <cellStyle name="_Thuyết minh" xfId="148"/>
    <cellStyle name="_Thuyết minh 2" xfId="149"/>
    <cellStyle name="_Thuyết minh 3" xfId="150"/>
    <cellStyle name="_Thuyết minh 4" xfId="151"/>
    <cellStyle name="_Thuyết minh 5" xfId="152"/>
    <cellStyle name="_ÿÿÿÿÿ" xfId="153"/>
    <cellStyle name="_ÿÿÿÿÿ 2" xfId="154"/>
    <cellStyle name="_ÿÿÿÿÿ 2 2" xfId="155"/>
    <cellStyle name="_ÿÿÿÿÿ 2 2 2" xfId="156"/>
    <cellStyle name="_ÿÿÿÿÿ 2 2 3" xfId="157"/>
    <cellStyle name="_ÿÿÿÿÿ 2 2 4" xfId="158"/>
    <cellStyle name="_ÿÿÿÿÿ 3" xfId="159"/>
    <cellStyle name="_ÿÿÿÿÿ 4" xfId="160"/>
    <cellStyle name="_ÿÿÿÿÿ 5" xfId="161"/>
    <cellStyle name="_ÿÿÿÿÿ 6" xfId="162"/>
    <cellStyle name="_ÿÿÿÿÿ 7" xfId="163"/>
    <cellStyle name="~1" xfId="164"/>
    <cellStyle name="_x0001_¨c^ " xfId="165"/>
    <cellStyle name="_x0001_¨c^  2" xfId="166"/>
    <cellStyle name="_x0001_¨c^  2 2" xfId="167"/>
    <cellStyle name="_x0001_¨c^  2 2 2" xfId="168"/>
    <cellStyle name="_x0001_¨c^  2 2 2 2" xfId="169"/>
    <cellStyle name="_x0001_¨c^  2 2 3" xfId="170"/>
    <cellStyle name="_x0001_¨c^  2 2 3 2" xfId="171"/>
    <cellStyle name="_x0001_¨c^  2 3" xfId="172"/>
    <cellStyle name="_x0001_¨c^  3" xfId="173"/>
    <cellStyle name="_x0001_¨c^  3 2" xfId="174"/>
    <cellStyle name="_x0001_¨c^  4" xfId="175"/>
    <cellStyle name="_x0001_¨c^  4 2" xfId="176"/>
    <cellStyle name="_x0001_¨c^  5" xfId="177"/>
    <cellStyle name="_x0001_¨c^  5 2" xfId="178"/>
    <cellStyle name="_x0001_¨c^  6" xfId="179"/>
    <cellStyle name="_x0001_¨c^  6 2" xfId="180"/>
    <cellStyle name="_x0001_¨c^[" xfId="181"/>
    <cellStyle name="_x0001_¨c^_" xfId="182"/>
    <cellStyle name="_x0001_¨Œc^ " xfId="183"/>
    <cellStyle name="_x0001_¨Œc^[" xfId="184"/>
    <cellStyle name="_x0001_¨Œc^_" xfId="185"/>
    <cellStyle name="’Ê‰Ý [0.00]_laroux" xfId="186"/>
    <cellStyle name="’Ê‰Ý_laroux" xfId="187"/>
    <cellStyle name="_x0001_µÑTÖ " xfId="188"/>
    <cellStyle name="_x0001_µÑTÖ  2" xfId="189"/>
    <cellStyle name="_x0001_µÑTÖ  2 2" xfId="190"/>
    <cellStyle name="_x0001_µÑTÖ  2 2 2" xfId="191"/>
    <cellStyle name="_x0001_µÑTÖ  2 2 3" xfId="192"/>
    <cellStyle name="_x0001_µÑTÖ  2 2 4" xfId="193"/>
    <cellStyle name="_x0001_µÑTÖ  3" xfId="194"/>
    <cellStyle name="_x0001_µÑTÖ  4" xfId="195"/>
    <cellStyle name="_x0001_µÑTÖ  5" xfId="196"/>
    <cellStyle name="_x0001_µÑTÖ  6" xfId="197"/>
    <cellStyle name="_x0001_µÑTÖ  7" xfId="198"/>
    <cellStyle name="_x0001_µÑTÖ_" xfId="199"/>
    <cellStyle name="•W_¯–ì" xfId="200"/>
    <cellStyle name="•W€_’·Šú‰p•¶" xfId="201"/>
    <cellStyle name="0.0" xfId="202"/>
    <cellStyle name="0.00" xfId="203"/>
    <cellStyle name="1" xfId="204"/>
    <cellStyle name="1_6.Bang_luong_moi_XDCB" xfId="205"/>
    <cellStyle name="1_Bang tong hop khoi luong" xfId="206"/>
    <cellStyle name="1_Book1" xfId="207"/>
    <cellStyle name="1_Book1_1" xfId="208"/>
    <cellStyle name="1_Book1_1 2" xfId="209"/>
    <cellStyle name="1_Book1_1 2 2" xfId="210"/>
    <cellStyle name="1_Book1_1 2 2 2" xfId="211"/>
    <cellStyle name="1_Book1_1 2 2 3" xfId="212"/>
    <cellStyle name="1_Book1_1 2 2 4" xfId="213"/>
    <cellStyle name="1_Book1_1 3" xfId="214"/>
    <cellStyle name="1_Book1_1 4" xfId="215"/>
    <cellStyle name="1_Book1_1 5" xfId="216"/>
    <cellStyle name="1_Book1_1 6" xfId="217"/>
    <cellStyle name="1_Book1_1 7" xfId="218"/>
    <cellStyle name="1_Book1_Book1" xfId="219"/>
    <cellStyle name="1_Book1_Book1 2" xfId="220"/>
    <cellStyle name="1_Book1_Book1 2 2" xfId="221"/>
    <cellStyle name="1_Book1_Book1 2 2 2" xfId="222"/>
    <cellStyle name="1_Book1_Book1 2 2 3" xfId="223"/>
    <cellStyle name="1_Book1_Book1 2 2 4" xfId="224"/>
    <cellStyle name="1_Book1_Book1 3" xfId="225"/>
    <cellStyle name="1_Book1_Book1 4" xfId="226"/>
    <cellStyle name="1_Book1_Book1 5" xfId="227"/>
    <cellStyle name="1_Book1_Book1 6" xfId="228"/>
    <cellStyle name="1_Book1_Book1 7" xfId="229"/>
    <cellStyle name="1_Book1_Book3" xfId="230"/>
    <cellStyle name="1_Book1_Book3 2" xfId="231"/>
    <cellStyle name="1_Book1_Book3 2 2" xfId="232"/>
    <cellStyle name="1_Book1_Book3 2 2 2" xfId="233"/>
    <cellStyle name="1_Book1_Book3 2 2 3" xfId="234"/>
    <cellStyle name="1_Book1_Book3 2 2 4" xfId="235"/>
    <cellStyle name="1_Book1_Book3 3" xfId="236"/>
    <cellStyle name="1_Book1_Book3 4" xfId="237"/>
    <cellStyle name="1_Book1_Book3 5" xfId="238"/>
    <cellStyle name="1_Book1_Book3 6" xfId="239"/>
    <cellStyle name="1_Book1_Book3 7" xfId="240"/>
    <cellStyle name="1_Book1_Cau Hoa Son Km 1+441.06 (22-10-2006)" xfId="241"/>
    <cellStyle name="1_Book1_Cau Hoa Son Km 1+441.06 (22-10-2006) 2" xfId="242"/>
    <cellStyle name="1_Book1_Cau Hoa Son Km 1+441.06 (22-10-2006) 2 2" xfId="243"/>
    <cellStyle name="1_Book1_Cau Hoa Son Km 1+441.06 (22-10-2006) 2 2 2" xfId="244"/>
    <cellStyle name="1_Book1_Cau Hoa Son Km 1+441.06 (22-10-2006) 2 2 3" xfId="245"/>
    <cellStyle name="1_Book1_Cau Hoa Son Km 1+441.06 (22-10-2006) 2 2 4" xfId="246"/>
    <cellStyle name="1_Book1_Cau Hoa Son Km 1+441.06 (22-10-2006) 3" xfId="247"/>
    <cellStyle name="1_Book1_Cau Hoa Son Km 1+441.06 (22-10-2006) 4" xfId="248"/>
    <cellStyle name="1_Book1_Cau Hoa Son Km 1+441.06 (22-10-2006) 5" xfId="249"/>
    <cellStyle name="1_Book1_Cau Hoa Son Km 1+441.06 (22-10-2006) 6" xfId="250"/>
    <cellStyle name="1_Book1_Cau Hoa Son Km 1+441.06 (22-10-2006) 7" xfId="251"/>
    <cellStyle name="1_Book1_Cau Hoa Son Km 1+441.06 (5-7-2006)" xfId="252"/>
    <cellStyle name="1_Book1_Cau Hoa Son Km 1+441.06 (5-7-2006) 2" xfId="253"/>
    <cellStyle name="1_Book1_Cau Hoa Son Km 1+441.06 (5-7-2006) 2 2" xfId="254"/>
    <cellStyle name="1_Book1_Cau Hoa Son Km 1+441.06 (5-7-2006) 2 2 2" xfId="255"/>
    <cellStyle name="1_Book1_Cau Hoa Son Km 1+441.06 (5-7-2006) 2 2 3" xfId="256"/>
    <cellStyle name="1_Book1_Cau Hoa Son Km 1+441.06 (5-7-2006) 2 2 4" xfId="257"/>
    <cellStyle name="1_Book1_Cau Hoa Son Km 1+441.06 (5-7-2006) 3" xfId="258"/>
    <cellStyle name="1_Book1_Cau Hoa Son Km 1+441.06 (5-7-2006) 4" xfId="259"/>
    <cellStyle name="1_Book1_Cau Hoa Son Km 1+441.06 (5-7-2006) 5" xfId="260"/>
    <cellStyle name="1_Book1_Cau Hoa Son Km 1+441.06 (5-7-2006) 6" xfId="261"/>
    <cellStyle name="1_Book1_Cau Hoa Son Km 1+441.06 (5-7-2006) 7" xfId="262"/>
    <cellStyle name="1_Book1_Cau Nam Tot(ngay 2-10-2006)" xfId="263"/>
    <cellStyle name="1_Book1_Chau Thon - Tan Xuan (goi 5)" xfId="264"/>
    <cellStyle name="1_Book1_Dieu phoi dat goi 1" xfId="265"/>
    <cellStyle name="1_Book1_Dieu phoi dat goi 2" xfId="266"/>
    <cellStyle name="1_Book1_DT cau" xfId="267"/>
    <cellStyle name="1_Book1_DT cau 2" xfId="268"/>
    <cellStyle name="1_Book1_DT cau 2 2" xfId="269"/>
    <cellStyle name="1_Book1_DT cau 2 2 2" xfId="270"/>
    <cellStyle name="1_Book1_DT cau 2 2 3" xfId="271"/>
    <cellStyle name="1_Book1_DT cau 2 2 4" xfId="272"/>
    <cellStyle name="1_Book1_DT cau 3" xfId="273"/>
    <cellStyle name="1_Book1_DT cau 4" xfId="274"/>
    <cellStyle name="1_Book1_DT cau 5" xfId="275"/>
    <cellStyle name="1_Book1_DT cau 6" xfId="276"/>
    <cellStyle name="1_Book1_DT cau 7" xfId="277"/>
    <cellStyle name="1_Book1_DT Hoang Mai(25-1-2007)" xfId="278"/>
    <cellStyle name="1_Book1_DT Hoang Mai(25-1-2007) 2" xfId="279"/>
    <cellStyle name="1_Book1_DT Hoang Mai(25-1-2007) 2 2" xfId="280"/>
    <cellStyle name="1_Book1_DT Hoang Mai(25-1-2007) 2 2 2" xfId="281"/>
    <cellStyle name="1_Book1_DT Hoang Mai(25-1-2007) 2 2 3" xfId="282"/>
    <cellStyle name="1_Book1_DT Hoang Mai(25-1-2007) 2 2 4" xfId="283"/>
    <cellStyle name="1_Book1_DT Hoang Mai(25-1-2007) 3" xfId="284"/>
    <cellStyle name="1_Book1_DT Hoang Mai(25-1-2007) 4" xfId="285"/>
    <cellStyle name="1_Book1_DT Hoang Mai(25-1-2007) 5" xfId="286"/>
    <cellStyle name="1_Book1_DT Hoang Mai(25-1-2007) 6" xfId="287"/>
    <cellStyle name="1_Book1_DT Hoang Mai(25-1-2007) 7" xfId="288"/>
    <cellStyle name="1_Book1_DT Kha thi ngay 11-2-06" xfId="289"/>
    <cellStyle name="1_Book1_DT Kha thi ngay 11-2-06 2" xfId="290"/>
    <cellStyle name="1_Book1_DT Kha thi ngay 11-2-06 2 2" xfId="291"/>
    <cellStyle name="1_Book1_DT Kha thi ngay 11-2-06 2 2 2" xfId="292"/>
    <cellStyle name="1_Book1_DT Kha thi ngay 11-2-06 2 2 3" xfId="293"/>
    <cellStyle name="1_Book1_DT Kha thi ngay 11-2-06 2 2 4" xfId="294"/>
    <cellStyle name="1_Book1_DT Kha thi ngay 11-2-06 3" xfId="295"/>
    <cellStyle name="1_Book1_DT Kha thi ngay 11-2-06 4" xfId="296"/>
    <cellStyle name="1_Book1_DT Kha thi ngay 11-2-06 5" xfId="297"/>
    <cellStyle name="1_Book1_DT Kha thi ngay 11-2-06 6" xfId="298"/>
    <cellStyle name="1_Book1_DT Kha thi ngay 11-2-06 7" xfId="299"/>
    <cellStyle name="1_Book1_DT Km0-5+337.16" xfId="300"/>
    <cellStyle name="1_Book1_DT Km0-5+337.16 2" xfId="301"/>
    <cellStyle name="1_Book1_DT Km0-5+337.16 2 2" xfId="302"/>
    <cellStyle name="1_Book1_DT Km0-5+337.16 2 2 2" xfId="303"/>
    <cellStyle name="1_Book1_DT Km0-5+337.16 2 2 3" xfId="304"/>
    <cellStyle name="1_Book1_DT Km0-5+337.16 2 2 4" xfId="305"/>
    <cellStyle name="1_Book1_DT Km0-5+337.16 3" xfId="306"/>
    <cellStyle name="1_Book1_DT Km0-5+337.16 4" xfId="307"/>
    <cellStyle name="1_Book1_DT Km0-5+337.16 5" xfId="308"/>
    <cellStyle name="1_Book1_DT Km0-5+337.16 6" xfId="309"/>
    <cellStyle name="1_Book1_DT Km0-5+337.16 7" xfId="310"/>
    <cellStyle name="1_Book1_DT ngay 04-01-2006" xfId="311"/>
    <cellStyle name="1_Book1_DT ngay 11-4-2006" xfId="312"/>
    <cellStyle name="1_Book1_DT ngay 15-11-05" xfId="313"/>
    <cellStyle name="1_Book1_DT ngay 15-11-05 2" xfId="314"/>
    <cellStyle name="1_Book1_DT ngay 15-11-05 2 2" xfId="315"/>
    <cellStyle name="1_Book1_DT ngay 15-11-05 2 2 2" xfId="316"/>
    <cellStyle name="1_Book1_DT ngay 15-11-05 2 2 3" xfId="317"/>
    <cellStyle name="1_Book1_DT ngay 15-11-05 2 2 4" xfId="318"/>
    <cellStyle name="1_Book1_DT ngay 15-11-05 3" xfId="319"/>
    <cellStyle name="1_Book1_DT ngay 15-11-05 4" xfId="320"/>
    <cellStyle name="1_Book1_DT ngay 15-11-05 5" xfId="321"/>
    <cellStyle name="1_Book1_DT ngay 15-11-05 6" xfId="322"/>
    <cellStyle name="1_Book1_DT ngay 15-11-05 7" xfId="323"/>
    <cellStyle name="1_Book1_DT theo DM24" xfId="324"/>
    <cellStyle name="1_Book1_Du toan goi 3 ngay 16-12-2006" xfId="325"/>
    <cellStyle name="1_Book1_Du toan KT-TCsua theo TT 03 - YC 471" xfId="326"/>
    <cellStyle name="1_Book1_Du toan ngay 27-10-2006" xfId="327"/>
    <cellStyle name="1_Book1_Du toan Phuong lam" xfId="328"/>
    <cellStyle name="1_Book1_Du toan Phuong lam 2" xfId="329"/>
    <cellStyle name="1_Book1_Du toan Phuong lam 2 2" xfId="330"/>
    <cellStyle name="1_Book1_Du toan Phuong lam 2 2 2" xfId="331"/>
    <cellStyle name="1_Book1_Du toan Phuong lam 2 2 3" xfId="332"/>
    <cellStyle name="1_Book1_Du toan Phuong lam 2 2 4" xfId="333"/>
    <cellStyle name="1_Book1_Du toan Phuong lam 3" xfId="334"/>
    <cellStyle name="1_Book1_Du toan Phuong lam 4" xfId="335"/>
    <cellStyle name="1_Book1_Du toan Phuong lam 5" xfId="336"/>
    <cellStyle name="1_Book1_Du toan Phuong lam 6" xfId="337"/>
    <cellStyle name="1_Book1_Du toan Phuong lam 7" xfId="338"/>
    <cellStyle name="1_Book1_Du toan QL 27 (23-12-2005)" xfId="339"/>
    <cellStyle name="1_Book1_DuAnKT ngay 11-2-2006" xfId="340"/>
    <cellStyle name="1_Book1_Goi 1" xfId="341"/>
    <cellStyle name="1_Book1_Goi thau so 1 (5-7-2006)" xfId="342"/>
    <cellStyle name="1_Book1_Goi thau so 1 (5-7-2006) 2" xfId="343"/>
    <cellStyle name="1_Book1_Goi thau so 1 (5-7-2006) 2 2" xfId="344"/>
    <cellStyle name="1_Book1_Goi thau so 1 (5-7-2006) 2 2 2" xfId="345"/>
    <cellStyle name="1_Book1_Goi thau so 1 (5-7-2006) 2 2 3" xfId="346"/>
    <cellStyle name="1_Book1_Goi thau so 1 (5-7-2006) 2 2 4" xfId="347"/>
    <cellStyle name="1_Book1_Goi thau so 1 (5-7-2006) 3" xfId="348"/>
    <cellStyle name="1_Book1_Goi thau so 1 (5-7-2006) 4" xfId="349"/>
    <cellStyle name="1_Book1_Goi thau so 1 (5-7-2006) 5" xfId="350"/>
    <cellStyle name="1_Book1_Goi thau so 1 (5-7-2006) 6" xfId="351"/>
    <cellStyle name="1_Book1_Goi thau so 1 (5-7-2006) 7" xfId="352"/>
    <cellStyle name="1_Book1_Goi thau so 2 (20-6-2006)" xfId="353"/>
    <cellStyle name="1_Book1_Goi thau so 2 (20-6-2006) 2" xfId="354"/>
    <cellStyle name="1_Book1_Goi thau so 2 (20-6-2006) 2 2" xfId="355"/>
    <cellStyle name="1_Book1_Goi thau so 2 (20-6-2006) 2 2 2" xfId="356"/>
    <cellStyle name="1_Book1_Goi thau so 2 (20-6-2006) 2 2 3" xfId="357"/>
    <cellStyle name="1_Book1_Goi thau so 2 (20-6-2006) 2 2 4" xfId="358"/>
    <cellStyle name="1_Book1_Goi thau so 2 (20-6-2006) 3" xfId="359"/>
    <cellStyle name="1_Book1_Goi thau so 2 (20-6-2006) 4" xfId="360"/>
    <cellStyle name="1_Book1_Goi thau so 2 (20-6-2006) 5" xfId="361"/>
    <cellStyle name="1_Book1_Goi thau so 2 (20-6-2006) 6" xfId="362"/>
    <cellStyle name="1_Book1_Goi thau so 2 (20-6-2006) 7" xfId="363"/>
    <cellStyle name="1_Book1_Goi02(25-05-2006)" xfId="364"/>
    <cellStyle name="1_Book1_Khoi Luong Hoang Truong - Hoang Phu" xfId="365"/>
    <cellStyle name="1_Book1_Khoi Luong Hoang Truong - Hoang Phu 2" xfId="366"/>
    <cellStyle name="1_Book1_Khoi Luong Hoang Truong - Hoang Phu 2 2" xfId="367"/>
    <cellStyle name="1_Book1_Khoi Luong Hoang Truong - Hoang Phu 2 2 2" xfId="368"/>
    <cellStyle name="1_Book1_Khoi Luong Hoang Truong - Hoang Phu 2 2 3" xfId="369"/>
    <cellStyle name="1_Book1_Khoi Luong Hoang Truong - Hoang Phu 2 2 4" xfId="370"/>
    <cellStyle name="1_Book1_Khoi Luong Hoang Truong - Hoang Phu 3" xfId="371"/>
    <cellStyle name="1_Book1_Khoi Luong Hoang Truong - Hoang Phu 4" xfId="372"/>
    <cellStyle name="1_Book1_Khoi Luong Hoang Truong - Hoang Phu 5" xfId="373"/>
    <cellStyle name="1_Book1_Khoi Luong Hoang Truong - Hoang Phu 6" xfId="374"/>
    <cellStyle name="1_Book1_Khoi Luong Hoang Truong - Hoang Phu 7" xfId="375"/>
    <cellStyle name="1_Book1_Muong TL" xfId="376"/>
    <cellStyle name="1_Book1_Tuyen so 1-Km0+00 - Km0+852.56" xfId="377"/>
    <cellStyle name="1_Book1_TV sua ngay 02-08-06" xfId="378"/>
    <cellStyle name="1_Book1_ÿÿÿÿÿ" xfId="379"/>
    <cellStyle name="1_C" xfId="380"/>
    <cellStyle name="1_Cau Hoa Son Km 1+441.06 (5-7-2006)" xfId="381"/>
    <cellStyle name="1_Cau Hoi 115" xfId="382"/>
    <cellStyle name="1_Cau Hoi 115 2" xfId="383"/>
    <cellStyle name="1_Cau Hoi 115 2 2" xfId="384"/>
    <cellStyle name="1_Cau Hoi 115 2 2 2" xfId="385"/>
    <cellStyle name="1_Cau Hoi 115 2 2 3" xfId="386"/>
    <cellStyle name="1_Cau Hoi 115 2 2 4" xfId="387"/>
    <cellStyle name="1_Cau Hoi 115 3" xfId="388"/>
    <cellStyle name="1_Cau Hoi 115 4" xfId="389"/>
    <cellStyle name="1_Cau Hoi 115 5" xfId="390"/>
    <cellStyle name="1_Cau Hoi 115 6" xfId="391"/>
    <cellStyle name="1_Cau Hoi 115 7" xfId="392"/>
    <cellStyle name="1_Cau Hua Trai (TT 04)" xfId="393"/>
    <cellStyle name="1_Cau My Thinh (26-11-2006)" xfId="394"/>
    <cellStyle name="1_Cau Nam Tot(ngay 2-10-2006)" xfId="395"/>
    <cellStyle name="1_Cau Nam Tot(ngay 2-10-2006) 2" xfId="396"/>
    <cellStyle name="1_Cau Nam Tot(ngay 2-10-2006) 2 2" xfId="397"/>
    <cellStyle name="1_Cau Nam Tot(ngay 2-10-2006) 2 2 2" xfId="398"/>
    <cellStyle name="1_Cau Nam Tot(ngay 2-10-2006) 2 2 3" xfId="399"/>
    <cellStyle name="1_Cau Nam Tot(ngay 2-10-2006) 2 2 4" xfId="400"/>
    <cellStyle name="1_Cau Nam Tot(ngay 2-10-2006) 3" xfId="401"/>
    <cellStyle name="1_Cau Nam Tot(ngay 2-10-2006) 4" xfId="402"/>
    <cellStyle name="1_Cau Nam Tot(ngay 2-10-2006) 5" xfId="403"/>
    <cellStyle name="1_Cau Nam Tot(ngay 2-10-2006) 6" xfId="404"/>
    <cellStyle name="1_Cau Nam Tot(ngay 2-10-2006) 7" xfId="405"/>
    <cellStyle name="1_Cau Thanh Ha 1" xfId="406"/>
    <cellStyle name="1_Cau thuy dien Ban La (Cu Anh)" xfId="407"/>
    <cellStyle name="1_Cau thuy dien Ban La (Cu Anh) 2" xfId="408"/>
    <cellStyle name="1_Cau thuy dien Ban La (Cu Anh) 2 2" xfId="409"/>
    <cellStyle name="1_Cau thuy dien Ban La (Cu Anh) 2 2 2" xfId="410"/>
    <cellStyle name="1_Cau thuy dien Ban La (Cu Anh) 2 2 3" xfId="411"/>
    <cellStyle name="1_Cau thuy dien Ban La (Cu Anh) 2 2 4" xfId="412"/>
    <cellStyle name="1_Cau thuy dien Ban La (Cu Anh) 3" xfId="413"/>
    <cellStyle name="1_Cau thuy dien Ban La (Cu Anh) 4" xfId="414"/>
    <cellStyle name="1_Cau thuy dien Ban La (Cu Anh) 5" xfId="415"/>
    <cellStyle name="1_Cau thuy dien Ban La (Cu Anh) 6" xfId="416"/>
    <cellStyle name="1_Cau thuy dien Ban La (Cu Anh) 7" xfId="417"/>
    <cellStyle name="1_Chau Thon - Tan Xuan (goi 5)" xfId="418"/>
    <cellStyle name="1_Chi phi KS" xfId="419"/>
    <cellStyle name="1_cong" xfId="420"/>
    <cellStyle name="1_CP chung" xfId="421"/>
    <cellStyle name="1_CP May" xfId="422"/>
    <cellStyle name="1_Dakt-Cau tinh Hua Phan" xfId="423"/>
    <cellStyle name="1_DIEN" xfId="424"/>
    <cellStyle name="1_Dieu phoi dat goi 1" xfId="425"/>
    <cellStyle name="1_Dieu phoi dat goi 1 2" xfId="426"/>
    <cellStyle name="1_Dieu phoi dat goi 1 2 2" xfId="427"/>
    <cellStyle name="1_Dieu phoi dat goi 1 2 2 2" xfId="428"/>
    <cellStyle name="1_Dieu phoi dat goi 1 2 2 3" xfId="429"/>
    <cellStyle name="1_Dieu phoi dat goi 1 2 2 4" xfId="430"/>
    <cellStyle name="1_Dieu phoi dat goi 1 3" xfId="431"/>
    <cellStyle name="1_Dieu phoi dat goi 1 4" xfId="432"/>
    <cellStyle name="1_Dieu phoi dat goi 1 5" xfId="433"/>
    <cellStyle name="1_Dieu phoi dat goi 1 6" xfId="434"/>
    <cellStyle name="1_Dieu phoi dat goi 1 7" xfId="435"/>
    <cellStyle name="1_Dieu phoi dat goi 2" xfId="436"/>
    <cellStyle name="1_Dieu phoi dat goi 2 2" xfId="437"/>
    <cellStyle name="1_Dieu phoi dat goi 2 2 2" xfId="438"/>
    <cellStyle name="1_Dieu phoi dat goi 2 2 2 2" xfId="439"/>
    <cellStyle name="1_Dieu phoi dat goi 2 2 2 3" xfId="440"/>
    <cellStyle name="1_Dieu phoi dat goi 2 2 2 4" xfId="441"/>
    <cellStyle name="1_Dieu phoi dat goi 2 3" xfId="442"/>
    <cellStyle name="1_Dieu phoi dat goi 2 4" xfId="443"/>
    <cellStyle name="1_Dieu phoi dat goi 2 5" xfId="444"/>
    <cellStyle name="1_Dieu phoi dat goi 2 6" xfId="445"/>
    <cellStyle name="1_Dieu phoi dat goi 2 7" xfId="446"/>
    <cellStyle name="1_Dinh muc thiet ke" xfId="447"/>
    <cellStyle name="1_DT cau" xfId="448"/>
    <cellStyle name="1_DT Ga Dao Ly ngay 01-03-2006" xfId="449"/>
    <cellStyle name="1_DT Ga Dao Ly ngay 01-03-2006 2" xfId="450"/>
    <cellStyle name="1_DT Ga Dao Ly ngay 01-03-2006 2 2" xfId="451"/>
    <cellStyle name="1_DT Ga Dao Ly ngay 01-03-2006 2 2 2" xfId="452"/>
    <cellStyle name="1_DT Ga Dao Ly ngay 01-03-2006 2 2 3" xfId="453"/>
    <cellStyle name="1_DT Ga Dao Ly ngay 01-03-2006 2 2 4" xfId="454"/>
    <cellStyle name="1_DT Ga Dao Ly ngay 01-03-2006 3" xfId="455"/>
    <cellStyle name="1_DT Ga Dao Ly ngay 01-03-2006 4" xfId="456"/>
    <cellStyle name="1_DT Ga Dao Ly ngay 01-03-2006 5" xfId="457"/>
    <cellStyle name="1_DT Ga Dao Ly ngay 01-03-2006 6" xfId="458"/>
    <cellStyle name="1_DT Ga Dao Ly ngay 01-03-2006 7" xfId="459"/>
    <cellStyle name="1_DT Hoang Mai(25-1-2007)" xfId="460"/>
    <cellStyle name="1_DT Kha thi ngay 11-2-06" xfId="461"/>
    <cellStyle name="1_DT Km0-5+337.16" xfId="462"/>
    <cellStyle name="1_DT KT ngay 10-9-2005" xfId="463"/>
    <cellStyle name="1_DT ngay 04-01-2006" xfId="464"/>
    <cellStyle name="1_DT ngay 04-01-2006 2" xfId="465"/>
    <cellStyle name="1_DT ngay 04-01-2006 2 2" xfId="466"/>
    <cellStyle name="1_DT ngay 04-01-2006 2 2 2" xfId="467"/>
    <cellStyle name="1_DT ngay 04-01-2006 2 2 3" xfId="468"/>
    <cellStyle name="1_DT ngay 04-01-2006 2 2 4" xfId="469"/>
    <cellStyle name="1_DT ngay 04-01-2006 3" xfId="470"/>
    <cellStyle name="1_DT ngay 04-01-2006 4" xfId="471"/>
    <cellStyle name="1_DT ngay 04-01-2006 5" xfId="472"/>
    <cellStyle name="1_DT ngay 04-01-2006 6" xfId="473"/>
    <cellStyle name="1_DT ngay 04-01-2006 7" xfId="474"/>
    <cellStyle name="1_DT ngay 11-4-2006" xfId="475"/>
    <cellStyle name="1_DT ngay 11-4-2006 2" xfId="476"/>
    <cellStyle name="1_DT ngay 11-4-2006 2 2" xfId="477"/>
    <cellStyle name="1_DT ngay 11-4-2006 2 2 2" xfId="478"/>
    <cellStyle name="1_DT ngay 11-4-2006 2 2 3" xfId="479"/>
    <cellStyle name="1_DT ngay 11-4-2006 2 2 4" xfId="480"/>
    <cellStyle name="1_DT ngay 11-4-2006 3" xfId="481"/>
    <cellStyle name="1_DT ngay 11-4-2006 4" xfId="482"/>
    <cellStyle name="1_DT ngay 11-4-2006 5" xfId="483"/>
    <cellStyle name="1_DT ngay 11-4-2006 6" xfId="484"/>
    <cellStyle name="1_DT ngay 11-4-2006 7" xfId="485"/>
    <cellStyle name="1_DT ngay 15-11-05" xfId="486"/>
    <cellStyle name="1_DT theo DM24" xfId="487"/>
    <cellStyle name="1_DT theo DM24 2" xfId="488"/>
    <cellStyle name="1_DT theo DM24 2 2" xfId="489"/>
    <cellStyle name="1_DT theo DM24 2 2 2" xfId="490"/>
    <cellStyle name="1_DT theo DM24 2 2 3" xfId="491"/>
    <cellStyle name="1_DT theo DM24 2 2 4" xfId="492"/>
    <cellStyle name="1_DT theo DM24 3" xfId="493"/>
    <cellStyle name="1_DT theo DM24 4" xfId="494"/>
    <cellStyle name="1_DT theo DM24 5" xfId="495"/>
    <cellStyle name="1_DT theo DM24 6" xfId="496"/>
    <cellStyle name="1_DT theo DM24 7" xfId="497"/>
    <cellStyle name="1_DTXL goi 11(20-9-05)" xfId="498"/>
    <cellStyle name="1_du toan" xfId="499"/>
    <cellStyle name="1_du toan (03-11-05)" xfId="500"/>
    <cellStyle name="1_Du toan (12-05-2005) Tham dinh" xfId="501"/>
    <cellStyle name="1_Du toan (12-05-2005) Tham dinh 2" xfId="502"/>
    <cellStyle name="1_Du toan (12-05-2005) Tham dinh 2 2" xfId="503"/>
    <cellStyle name="1_Du toan (12-05-2005) Tham dinh 2 2 2" xfId="504"/>
    <cellStyle name="1_Du toan (12-05-2005) Tham dinh 2 2 3" xfId="505"/>
    <cellStyle name="1_Du toan (12-05-2005) Tham dinh 2 2 4" xfId="506"/>
    <cellStyle name="1_Du toan (12-05-2005) Tham dinh 3" xfId="507"/>
    <cellStyle name="1_Du toan (12-05-2005) Tham dinh 4" xfId="508"/>
    <cellStyle name="1_Du toan (12-05-2005) Tham dinh 5" xfId="509"/>
    <cellStyle name="1_Du toan (12-05-2005) Tham dinh 6" xfId="510"/>
    <cellStyle name="1_Du toan (12-05-2005) Tham dinh 7" xfId="511"/>
    <cellStyle name="1_Du toan (21-11-2004)" xfId="512"/>
    <cellStyle name="1_Du toan (23-05-2005) Tham dinh" xfId="513"/>
    <cellStyle name="1_Du toan (23-05-2005) Tham dinh 2" xfId="514"/>
    <cellStyle name="1_Du toan (23-05-2005) Tham dinh 2 2" xfId="515"/>
    <cellStyle name="1_Du toan (23-05-2005) Tham dinh 2 2 2" xfId="516"/>
    <cellStyle name="1_Du toan (23-05-2005) Tham dinh 2 2 3" xfId="517"/>
    <cellStyle name="1_Du toan (23-05-2005) Tham dinh 2 2 4" xfId="518"/>
    <cellStyle name="1_Du toan (23-05-2005) Tham dinh 3" xfId="519"/>
    <cellStyle name="1_Du toan (23-05-2005) Tham dinh 4" xfId="520"/>
    <cellStyle name="1_Du toan (23-05-2005) Tham dinh 5" xfId="521"/>
    <cellStyle name="1_Du toan (23-05-2005) Tham dinh 6" xfId="522"/>
    <cellStyle name="1_Du toan (23-05-2005) Tham dinh 7" xfId="523"/>
    <cellStyle name="1_Du toan (28-3-2005) Sua theo TT 03" xfId="524"/>
    <cellStyle name="1_Du toan (5 - 04 - 2004)" xfId="525"/>
    <cellStyle name="1_Du toan (5 - 04 - 2004) 2" xfId="526"/>
    <cellStyle name="1_Du toan (5 - 04 - 2004) 2 2" xfId="527"/>
    <cellStyle name="1_Du toan (5 - 04 - 2004) 2 2 2" xfId="528"/>
    <cellStyle name="1_Du toan (5 - 04 - 2004) 2 2 3" xfId="529"/>
    <cellStyle name="1_Du toan (5 - 04 - 2004) 2 2 4" xfId="530"/>
    <cellStyle name="1_Du toan (5 - 04 - 2004) 3" xfId="531"/>
    <cellStyle name="1_Du toan (5 - 04 - 2004) 4" xfId="532"/>
    <cellStyle name="1_Du toan (5 - 04 - 2004) 5" xfId="533"/>
    <cellStyle name="1_Du toan (5 - 04 - 2004) 6" xfId="534"/>
    <cellStyle name="1_Du toan (5 - 04 - 2004) 7" xfId="535"/>
    <cellStyle name="1_Du toan (6-3-2005)" xfId="536"/>
    <cellStyle name="1_Du toan (Ban A)" xfId="537"/>
    <cellStyle name="1_Du toan (Ban A) 2" xfId="538"/>
    <cellStyle name="1_Du toan (Ban A) 2 2" xfId="539"/>
    <cellStyle name="1_Du toan (Ban A) 2 2 2" xfId="540"/>
    <cellStyle name="1_Du toan (Ban A) 2 2 3" xfId="541"/>
    <cellStyle name="1_Du toan (Ban A) 2 2 4" xfId="542"/>
    <cellStyle name="1_Du toan (Ban A) 3" xfId="543"/>
    <cellStyle name="1_Du toan (Ban A) 4" xfId="544"/>
    <cellStyle name="1_Du toan (Ban A) 5" xfId="545"/>
    <cellStyle name="1_Du toan (Ban A) 6" xfId="546"/>
    <cellStyle name="1_Du toan (Ban A) 7" xfId="547"/>
    <cellStyle name="1_Du toan (ngay 13 - 07 - 2004)" xfId="548"/>
    <cellStyle name="1_Du toan (ngay 13 - 07 - 2004) 2" xfId="549"/>
    <cellStyle name="1_Du toan (ngay 13 - 07 - 2004) 2 2" xfId="550"/>
    <cellStyle name="1_Du toan (ngay 13 - 07 - 2004) 2 2 2" xfId="551"/>
    <cellStyle name="1_Du toan (ngay 13 - 07 - 2004) 2 2 3" xfId="552"/>
    <cellStyle name="1_Du toan (ngay 13 - 07 - 2004) 2 2 4" xfId="553"/>
    <cellStyle name="1_Du toan (ngay 13 - 07 - 2004) 3" xfId="554"/>
    <cellStyle name="1_Du toan (ngay 13 - 07 - 2004) 4" xfId="555"/>
    <cellStyle name="1_Du toan (ngay 13 - 07 - 2004) 5" xfId="556"/>
    <cellStyle name="1_Du toan (ngay 13 - 07 - 2004) 6" xfId="557"/>
    <cellStyle name="1_Du toan (ngay 13 - 07 - 2004) 7" xfId="558"/>
    <cellStyle name="1_Du toan (ngay 24-11-06)" xfId="559"/>
    <cellStyle name="1_Du toan (ngay 25-9-06)" xfId="560"/>
    <cellStyle name="1_Du toan 558 (Km17+508.12 - Km 22)" xfId="561"/>
    <cellStyle name="1_Du toan 558 (Km17+508.12 - Km 22) 2" xfId="562"/>
    <cellStyle name="1_Du toan 558 (Km17+508.12 - Km 22) 2 2" xfId="563"/>
    <cellStyle name="1_Du toan 558 (Km17+508.12 - Km 22) 2 2 2" xfId="564"/>
    <cellStyle name="1_Du toan 558 (Km17+508.12 - Km 22) 2 2 3" xfId="565"/>
    <cellStyle name="1_Du toan 558 (Km17+508.12 - Km 22) 2 2 4" xfId="566"/>
    <cellStyle name="1_Du toan 558 (Km17+508.12 - Km 22) 3" xfId="567"/>
    <cellStyle name="1_Du toan 558 (Km17+508.12 - Km 22) 4" xfId="568"/>
    <cellStyle name="1_Du toan 558 (Km17+508.12 - Km 22) 5" xfId="569"/>
    <cellStyle name="1_Du toan 558 (Km17+508.12 - Km 22) 6" xfId="570"/>
    <cellStyle name="1_Du toan 558 (Km17+508.12 - Km 22) 7" xfId="571"/>
    <cellStyle name="1_Du toan bo sung (11-2004)" xfId="572"/>
    <cellStyle name="1_Du toan Cang Vung Ang (Tham tra 3-11-06)" xfId="573"/>
    <cellStyle name="1_Du toan Cang Vung Ang (Tham tra 3-11-06) 2" xfId="574"/>
    <cellStyle name="1_Du toan Cang Vung Ang (Tham tra 3-11-06) 2 2" xfId="575"/>
    <cellStyle name="1_Du toan Cang Vung Ang (Tham tra 3-11-06) 2 2 2" xfId="576"/>
    <cellStyle name="1_Du toan Cang Vung Ang (Tham tra 3-11-06) 2 2 3" xfId="577"/>
    <cellStyle name="1_Du toan Cang Vung Ang (Tham tra 3-11-06) 2 2 4" xfId="578"/>
    <cellStyle name="1_Du toan Cang Vung Ang (Tham tra 3-11-06) 3" xfId="579"/>
    <cellStyle name="1_Du toan Cang Vung Ang (Tham tra 3-11-06) 4" xfId="580"/>
    <cellStyle name="1_Du toan Cang Vung Ang (Tham tra 3-11-06) 5" xfId="581"/>
    <cellStyle name="1_Du toan Cang Vung Ang (Tham tra 3-11-06) 6" xfId="582"/>
    <cellStyle name="1_Du toan Cang Vung Ang (Tham tra 3-11-06) 7" xfId="583"/>
    <cellStyle name="1_Du toan Cang Vung Ang ngay 09-8-06 " xfId="584"/>
    <cellStyle name="1_Du toan Cang Vung Ang ngay 09-8-06  2" xfId="585"/>
    <cellStyle name="1_Du toan Cang Vung Ang ngay 09-8-06  2 2" xfId="586"/>
    <cellStyle name="1_Du toan Cang Vung Ang ngay 09-8-06  2 2 2" xfId="587"/>
    <cellStyle name="1_Du toan Cang Vung Ang ngay 09-8-06  2 2 3" xfId="588"/>
    <cellStyle name="1_Du toan Cang Vung Ang ngay 09-8-06  2 2 4" xfId="589"/>
    <cellStyle name="1_Du toan Cang Vung Ang ngay 09-8-06  3" xfId="590"/>
    <cellStyle name="1_Du toan Cang Vung Ang ngay 09-8-06  4" xfId="591"/>
    <cellStyle name="1_Du toan Cang Vung Ang ngay 09-8-06  5" xfId="592"/>
    <cellStyle name="1_Du toan Cang Vung Ang ngay 09-8-06  6" xfId="593"/>
    <cellStyle name="1_Du toan Cang Vung Ang ngay 09-8-06  7" xfId="594"/>
    <cellStyle name="1_Du toan Goi 1" xfId="595"/>
    <cellStyle name="1_Du toan Goi 1 2" xfId="596"/>
    <cellStyle name="1_Du toan Goi 1 2 2" xfId="597"/>
    <cellStyle name="1_Du toan Goi 1 2 2 2" xfId="598"/>
    <cellStyle name="1_Du toan Goi 1 2 2 3" xfId="599"/>
    <cellStyle name="1_Du toan Goi 1 2 2 4" xfId="600"/>
    <cellStyle name="1_Du toan Goi 1 3" xfId="601"/>
    <cellStyle name="1_Du toan Goi 1 4" xfId="602"/>
    <cellStyle name="1_Du toan Goi 1 5" xfId="603"/>
    <cellStyle name="1_Du toan Goi 1 6" xfId="604"/>
    <cellStyle name="1_Du toan Goi 1 7" xfId="605"/>
    <cellStyle name="1_du toan goi 12" xfId="606"/>
    <cellStyle name="1_Du toan Goi 2" xfId="607"/>
    <cellStyle name="1_Du toan Goi 2 2" xfId="608"/>
    <cellStyle name="1_Du toan Goi 2 2 2" xfId="609"/>
    <cellStyle name="1_Du toan Goi 2 2 2 2" xfId="610"/>
    <cellStyle name="1_Du toan Goi 2 2 2 3" xfId="611"/>
    <cellStyle name="1_Du toan Goi 2 2 2 4" xfId="612"/>
    <cellStyle name="1_Du toan Goi 2 3" xfId="613"/>
    <cellStyle name="1_Du toan Goi 2 4" xfId="614"/>
    <cellStyle name="1_Du toan Goi 2 5" xfId="615"/>
    <cellStyle name="1_Du toan Goi 2 6" xfId="616"/>
    <cellStyle name="1_Du toan Goi 2 7" xfId="617"/>
    <cellStyle name="1_Du toan goi 3 ngay 16-12-2006" xfId="618"/>
    <cellStyle name="1_Du toan goi 3 ngay 16-12-2006 2" xfId="619"/>
    <cellStyle name="1_Du toan goi 3 ngay 16-12-2006 2 2" xfId="620"/>
    <cellStyle name="1_Du toan goi 3 ngay 16-12-2006 2 2 2" xfId="621"/>
    <cellStyle name="1_Du toan goi 3 ngay 16-12-2006 2 2 3" xfId="622"/>
    <cellStyle name="1_Du toan goi 3 ngay 16-12-2006 2 2 4" xfId="623"/>
    <cellStyle name="1_Du toan goi 3 ngay 16-12-2006 3" xfId="624"/>
    <cellStyle name="1_Du toan goi 3 ngay 16-12-2006 4" xfId="625"/>
    <cellStyle name="1_Du toan goi 3 ngay 16-12-2006 5" xfId="626"/>
    <cellStyle name="1_Du toan goi 3 ngay 16-12-2006 6" xfId="627"/>
    <cellStyle name="1_Du toan goi 3 ngay 16-12-2006 7" xfId="628"/>
    <cellStyle name="1_Du toan KT-TCsua theo TT 03 - YC 471" xfId="629"/>
    <cellStyle name="1_Du toan KT-TCsua theo TT 03 - YC 471 2" xfId="630"/>
    <cellStyle name="1_Du toan KT-TCsua theo TT 03 - YC 471 2 2" xfId="631"/>
    <cellStyle name="1_Du toan KT-TCsua theo TT 03 - YC 471 2 2 2" xfId="632"/>
    <cellStyle name="1_Du toan KT-TCsua theo TT 03 - YC 471 2 2 3" xfId="633"/>
    <cellStyle name="1_Du toan KT-TCsua theo TT 03 - YC 471 2 2 4" xfId="634"/>
    <cellStyle name="1_Du toan KT-TCsua theo TT 03 - YC 471 3" xfId="635"/>
    <cellStyle name="1_Du toan KT-TCsua theo TT 03 - YC 471 4" xfId="636"/>
    <cellStyle name="1_Du toan KT-TCsua theo TT 03 - YC 471 5" xfId="637"/>
    <cellStyle name="1_Du toan KT-TCsua theo TT 03 - YC 471 6" xfId="638"/>
    <cellStyle name="1_Du toan KT-TCsua theo TT 03 - YC 471 7" xfId="639"/>
    <cellStyle name="1_Du toan ngay (28-10-2005)" xfId="640"/>
    <cellStyle name="1_Du toan ngay (28-10-2005) 2" xfId="641"/>
    <cellStyle name="1_Du toan ngay (28-10-2005) 2 2" xfId="642"/>
    <cellStyle name="1_Du toan ngay (28-10-2005) 2 2 2" xfId="643"/>
    <cellStyle name="1_Du toan ngay (28-10-2005) 2 2 3" xfId="644"/>
    <cellStyle name="1_Du toan ngay (28-10-2005) 2 2 4" xfId="645"/>
    <cellStyle name="1_Du toan ngay (28-10-2005) 3" xfId="646"/>
    <cellStyle name="1_Du toan ngay (28-10-2005) 4" xfId="647"/>
    <cellStyle name="1_Du toan ngay (28-10-2005) 5" xfId="648"/>
    <cellStyle name="1_Du toan ngay (28-10-2005) 6" xfId="649"/>
    <cellStyle name="1_Du toan ngay (28-10-2005) 7" xfId="650"/>
    <cellStyle name="1_Du toan ngay 1-9-2004 (version 1)" xfId="651"/>
    <cellStyle name="1_Du toan ngay 1-9-2004 (version 1) 2" xfId="652"/>
    <cellStyle name="1_Du toan ngay 1-9-2004 (version 1) 2 2" xfId="653"/>
    <cellStyle name="1_Du toan ngay 1-9-2004 (version 1) 2 2 2" xfId="654"/>
    <cellStyle name="1_Du toan ngay 1-9-2004 (version 1) 2 2 3" xfId="655"/>
    <cellStyle name="1_Du toan ngay 1-9-2004 (version 1) 2 2 4" xfId="656"/>
    <cellStyle name="1_Du toan ngay 1-9-2004 (version 1) 3" xfId="657"/>
    <cellStyle name="1_Du toan ngay 1-9-2004 (version 1) 4" xfId="658"/>
    <cellStyle name="1_Du toan ngay 1-9-2004 (version 1) 5" xfId="659"/>
    <cellStyle name="1_Du toan ngay 1-9-2004 (version 1) 6" xfId="660"/>
    <cellStyle name="1_Du toan ngay 1-9-2004 (version 1) 7" xfId="661"/>
    <cellStyle name="1_Du toan Phuong lam" xfId="662"/>
    <cellStyle name="1_Du toan QL 27 (23-12-2005)" xfId="663"/>
    <cellStyle name="1_Du toan QL 27 (23-12-2005) 2" xfId="664"/>
    <cellStyle name="1_Du toan QL 27 (23-12-2005) 2 2" xfId="665"/>
    <cellStyle name="1_Du toan QL 27 (23-12-2005) 2 2 2" xfId="666"/>
    <cellStyle name="1_Du toan QL 27 (23-12-2005) 2 2 3" xfId="667"/>
    <cellStyle name="1_Du toan QL 27 (23-12-2005) 2 2 4" xfId="668"/>
    <cellStyle name="1_Du toan QL 27 (23-12-2005) 3" xfId="669"/>
    <cellStyle name="1_Du toan QL 27 (23-12-2005) 4" xfId="670"/>
    <cellStyle name="1_Du toan QL 27 (23-12-2005) 5" xfId="671"/>
    <cellStyle name="1_Du toan QL 27 (23-12-2005) 6" xfId="672"/>
    <cellStyle name="1_Du toan QL 27 (23-12-2005) 7" xfId="673"/>
    <cellStyle name="1_Du_toan_Ho_Xa___Vinh_Tan_WB3 sua ngay 18-8-06" xfId="674"/>
    <cellStyle name="1_Du_toan_Ho_Xa___Vinh_Tan_WB3 sua ngay 18-8-06 2" xfId="675"/>
    <cellStyle name="1_Du_toan_Ho_Xa___Vinh_Tan_WB3 sua ngay 18-8-06 2 2" xfId="676"/>
    <cellStyle name="1_Du_toan_Ho_Xa___Vinh_Tan_WB3 sua ngay 18-8-06 2 2 2" xfId="677"/>
    <cellStyle name="1_Du_toan_Ho_Xa___Vinh_Tan_WB3 sua ngay 18-8-06 2 2 3" xfId="678"/>
    <cellStyle name="1_Du_toan_Ho_Xa___Vinh_Tan_WB3 sua ngay 18-8-06 2 2 4" xfId="679"/>
    <cellStyle name="1_Du_toan_Ho_Xa___Vinh_Tan_WB3 sua ngay 18-8-06 3" xfId="680"/>
    <cellStyle name="1_Du_toan_Ho_Xa___Vinh_Tan_WB3 sua ngay 18-8-06 4" xfId="681"/>
    <cellStyle name="1_Du_toan_Ho_Xa___Vinh_Tan_WB3 sua ngay 18-8-06 5" xfId="682"/>
    <cellStyle name="1_Du_toan_Ho_Xa___Vinh_Tan_WB3 sua ngay 18-8-06 6" xfId="683"/>
    <cellStyle name="1_Du_toan_Ho_Xa___Vinh_Tan_WB3 sua ngay 18-8-06 7" xfId="684"/>
    <cellStyle name="1_DuAnKT ngay 11-2-2006" xfId="685"/>
    <cellStyle name="1_DuAnKT ngay 11-2-2006 2" xfId="686"/>
    <cellStyle name="1_DuAnKT ngay 11-2-2006 2 2" xfId="687"/>
    <cellStyle name="1_DuAnKT ngay 11-2-2006 2 2 2" xfId="688"/>
    <cellStyle name="1_DuAnKT ngay 11-2-2006 2 2 3" xfId="689"/>
    <cellStyle name="1_DuAnKT ngay 11-2-2006 2 2 4" xfId="690"/>
    <cellStyle name="1_DuAnKT ngay 11-2-2006 3" xfId="691"/>
    <cellStyle name="1_DuAnKT ngay 11-2-2006 4" xfId="692"/>
    <cellStyle name="1_DuAnKT ngay 11-2-2006 5" xfId="693"/>
    <cellStyle name="1_DuAnKT ngay 11-2-2006 6" xfId="694"/>
    <cellStyle name="1_DuAnKT ngay 11-2-2006 7" xfId="695"/>
    <cellStyle name="1_Duong Thanh Hoa" xfId="696"/>
    <cellStyle name="1_Duong Thanh Hoa 2" xfId="697"/>
    <cellStyle name="1_Duong Thanh Hoa 2 2" xfId="698"/>
    <cellStyle name="1_Duong Thanh Hoa 2 2 2" xfId="699"/>
    <cellStyle name="1_Duong Thanh Hoa 2 2 3" xfId="700"/>
    <cellStyle name="1_Duong Thanh Hoa 2 2 4" xfId="701"/>
    <cellStyle name="1_Duong Thanh Hoa 3" xfId="702"/>
    <cellStyle name="1_Duong Thanh Hoa 4" xfId="703"/>
    <cellStyle name="1_Duong Thanh Hoa 5" xfId="704"/>
    <cellStyle name="1_Duong Thanh Hoa 6" xfId="705"/>
    <cellStyle name="1_Duong Thanh Hoa 7" xfId="706"/>
    <cellStyle name="1_Gia_VL cau-JIBIC-Ha-tinh" xfId="707"/>
    <cellStyle name="1_Gia_VL cau-JIBIC-Ha-tinh 2" xfId="708"/>
    <cellStyle name="1_Gia_VL cau-JIBIC-Ha-tinh 2 2" xfId="709"/>
    <cellStyle name="1_Gia_VL cau-JIBIC-Ha-tinh 2 2 2" xfId="710"/>
    <cellStyle name="1_Gia_VL cau-JIBIC-Ha-tinh 2 2 3" xfId="711"/>
    <cellStyle name="1_Gia_VL cau-JIBIC-Ha-tinh 2 2 4" xfId="712"/>
    <cellStyle name="1_Gia_VL cau-JIBIC-Ha-tinh 3" xfId="713"/>
    <cellStyle name="1_Gia_VL cau-JIBIC-Ha-tinh 4" xfId="714"/>
    <cellStyle name="1_Gia_VL cau-JIBIC-Ha-tinh 5" xfId="715"/>
    <cellStyle name="1_Gia_VL cau-JIBIC-Ha-tinh 6" xfId="716"/>
    <cellStyle name="1_Gia_VL cau-JIBIC-Ha-tinh 7" xfId="717"/>
    <cellStyle name="1_Gia_VLQL48_duyet " xfId="718"/>
    <cellStyle name="1_Gia_VLQL48_duyet  2" xfId="719"/>
    <cellStyle name="1_Gia_VLQL48_duyet  2 2" xfId="720"/>
    <cellStyle name="1_Gia_VLQL48_duyet  2 2 2" xfId="721"/>
    <cellStyle name="1_Gia_VLQL48_duyet  2 2 3" xfId="722"/>
    <cellStyle name="1_Gia_VLQL48_duyet  2 2 4" xfId="723"/>
    <cellStyle name="1_Gia_VLQL48_duyet  3" xfId="724"/>
    <cellStyle name="1_Gia_VLQL48_duyet  4" xfId="725"/>
    <cellStyle name="1_Gia_VLQL48_duyet  5" xfId="726"/>
    <cellStyle name="1_Gia_VLQL48_duyet  6" xfId="727"/>
    <cellStyle name="1_Gia_VLQL48_duyet  7" xfId="728"/>
    <cellStyle name="1_goi 1" xfId="729"/>
    <cellStyle name="1_Goi 1 (TT04)" xfId="730"/>
    <cellStyle name="1_goi 1 duyet theo luong mo (an)" xfId="731"/>
    <cellStyle name="1_Goi 1_1" xfId="732"/>
    <cellStyle name="1_Goi 1_1 2" xfId="733"/>
    <cellStyle name="1_Goi 1_1 2 2" xfId="734"/>
    <cellStyle name="1_Goi 1_1 2 2 2" xfId="735"/>
    <cellStyle name="1_Goi 1_1 2 2 3" xfId="736"/>
    <cellStyle name="1_Goi 1_1 2 2 4" xfId="737"/>
    <cellStyle name="1_Goi 1_1 3" xfId="738"/>
    <cellStyle name="1_Goi 1_1 4" xfId="739"/>
    <cellStyle name="1_Goi 1_1 5" xfId="740"/>
    <cellStyle name="1_Goi 1_1 6" xfId="741"/>
    <cellStyle name="1_Goi 1_1 7" xfId="742"/>
    <cellStyle name="1_Goi so 1" xfId="743"/>
    <cellStyle name="1_Goi thau so 1 (5-7-2006)" xfId="744"/>
    <cellStyle name="1_Goi thau so 2 (20-6-2006)" xfId="745"/>
    <cellStyle name="1_Goi02(25-05-2006)" xfId="746"/>
    <cellStyle name="1_Goi02(25-05-2006) 2" xfId="747"/>
    <cellStyle name="1_Goi02(25-05-2006) 2 2" xfId="748"/>
    <cellStyle name="1_Goi02(25-05-2006) 2 2 2" xfId="749"/>
    <cellStyle name="1_Goi02(25-05-2006) 2 2 3" xfId="750"/>
    <cellStyle name="1_Goi02(25-05-2006) 2 2 4" xfId="751"/>
    <cellStyle name="1_Goi02(25-05-2006) 3" xfId="752"/>
    <cellStyle name="1_Goi02(25-05-2006) 4" xfId="753"/>
    <cellStyle name="1_Goi02(25-05-2006) 5" xfId="754"/>
    <cellStyle name="1_Goi02(25-05-2006) 6" xfId="755"/>
    <cellStyle name="1_Goi02(25-05-2006) 7" xfId="756"/>
    <cellStyle name="1_Goi1N206" xfId="757"/>
    <cellStyle name="1_Goi1N206 2" xfId="758"/>
    <cellStyle name="1_Goi1N206 2 2" xfId="759"/>
    <cellStyle name="1_Goi1N206 2 2 2" xfId="760"/>
    <cellStyle name="1_Goi1N206 2 2 3" xfId="761"/>
    <cellStyle name="1_Goi1N206 2 2 4" xfId="762"/>
    <cellStyle name="1_Goi1N206 3" xfId="763"/>
    <cellStyle name="1_Goi1N206 4" xfId="764"/>
    <cellStyle name="1_Goi1N206 5" xfId="765"/>
    <cellStyle name="1_Goi1N206 6" xfId="766"/>
    <cellStyle name="1_Goi1N206 7" xfId="767"/>
    <cellStyle name="1_Goi2N206" xfId="768"/>
    <cellStyle name="1_Goi2N206 2" xfId="769"/>
    <cellStyle name="1_Goi2N206 2 2" xfId="770"/>
    <cellStyle name="1_Goi2N206 2 2 2" xfId="771"/>
    <cellStyle name="1_Goi2N206 2 2 3" xfId="772"/>
    <cellStyle name="1_Goi2N206 2 2 4" xfId="773"/>
    <cellStyle name="1_Goi2N206 3" xfId="774"/>
    <cellStyle name="1_Goi2N206 4" xfId="775"/>
    <cellStyle name="1_Goi2N206 5" xfId="776"/>
    <cellStyle name="1_Goi2N206 6" xfId="777"/>
    <cellStyle name="1_Goi2N206 7" xfId="778"/>
    <cellStyle name="1_Goi4N216" xfId="779"/>
    <cellStyle name="1_Goi4N216 2" xfId="780"/>
    <cellStyle name="1_Goi4N216 2 2" xfId="781"/>
    <cellStyle name="1_Goi4N216 2 2 2" xfId="782"/>
    <cellStyle name="1_Goi4N216 2 2 3" xfId="783"/>
    <cellStyle name="1_Goi4N216 2 2 4" xfId="784"/>
    <cellStyle name="1_Goi4N216 3" xfId="785"/>
    <cellStyle name="1_Goi4N216 4" xfId="786"/>
    <cellStyle name="1_Goi4N216 5" xfId="787"/>
    <cellStyle name="1_Goi4N216 6" xfId="788"/>
    <cellStyle name="1_Goi4N216 7" xfId="789"/>
    <cellStyle name="1_Goi5N216" xfId="790"/>
    <cellStyle name="1_Goi5N216 2" xfId="791"/>
    <cellStyle name="1_Goi5N216 2 2" xfId="792"/>
    <cellStyle name="1_Goi5N216 2 2 2" xfId="793"/>
    <cellStyle name="1_Goi5N216 2 2 3" xfId="794"/>
    <cellStyle name="1_Goi5N216 2 2 4" xfId="795"/>
    <cellStyle name="1_Goi5N216 3" xfId="796"/>
    <cellStyle name="1_Goi5N216 4" xfId="797"/>
    <cellStyle name="1_Goi5N216 5" xfId="798"/>
    <cellStyle name="1_Goi5N216 6" xfId="799"/>
    <cellStyle name="1_Goi5N216 7" xfId="800"/>
    <cellStyle name="1_Hoi Song" xfId="801"/>
    <cellStyle name="1_HT-LO" xfId="802"/>
    <cellStyle name="1_HT-LO 2" xfId="803"/>
    <cellStyle name="1_HT-LO 2 2" xfId="804"/>
    <cellStyle name="1_HT-LO 2 2 2" xfId="805"/>
    <cellStyle name="1_HT-LO 2 2 3" xfId="806"/>
    <cellStyle name="1_HT-LO 2 2 4" xfId="807"/>
    <cellStyle name="1_HT-LO 3" xfId="808"/>
    <cellStyle name="1_HT-LO 4" xfId="809"/>
    <cellStyle name="1_HT-LO 5" xfId="810"/>
    <cellStyle name="1_HT-LO 6" xfId="811"/>
    <cellStyle name="1_HT-LO 7" xfId="812"/>
    <cellStyle name="1_Khoi luong" xfId="813"/>
    <cellStyle name="1_Khoi luong 2" xfId="814"/>
    <cellStyle name="1_Khoi luong 2 2" xfId="815"/>
    <cellStyle name="1_Khoi luong 2 2 2" xfId="816"/>
    <cellStyle name="1_Khoi luong 2 2 3" xfId="817"/>
    <cellStyle name="1_Khoi luong 2 2 4" xfId="818"/>
    <cellStyle name="1_Khoi luong 3" xfId="819"/>
    <cellStyle name="1_Khoi luong 4" xfId="820"/>
    <cellStyle name="1_Khoi luong 5" xfId="821"/>
    <cellStyle name="1_Khoi luong 6" xfId="822"/>
    <cellStyle name="1_Khoi luong 7" xfId="823"/>
    <cellStyle name="1_Khoi luong doan 1" xfId="824"/>
    <cellStyle name="1_Khoi luong doan 1 2" xfId="825"/>
    <cellStyle name="1_Khoi luong doan 1 2 2" xfId="826"/>
    <cellStyle name="1_Khoi luong doan 1 2 2 2" xfId="827"/>
    <cellStyle name="1_Khoi luong doan 1 2 2 3" xfId="828"/>
    <cellStyle name="1_Khoi luong doan 1 2 2 4" xfId="829"/>
    <cellStyle name="1_Khoi luong doan 1 3" xfId="830"/>
    <cellStyle name="1_Khoi luong doan 1 4" xfId="831"/>
    <cellStyle name="1_Khoi luong doan 1 5" xfId="832"/>
    <cellStyle name="1_Khoi luong doan 1 6" xfId="833"/>
    <cellStyle name="1_Khoi luong doan 1 7" xfId="834"/>
    <cellStyle name="1_Khoi luong doan 2" xfId="835"/>
    <cellStyle name="1_Khoi luong doan 2 2" xfId="836"/>
    <cellStyle name="1_Khoi luong doan 2 2 2" xfId="837"/>
    <cellStyle name="1_Khoi luong doan 2 2 2 2" xfId="838"/>
    <cellStyle name="1_Khoi luong doan 2 2 2 3" xfId="839"/>
    <cellStyle name="1_Khoi luong doan 2 2 2 4" xfId="840"/>
    <cellStyle name="1_Khoi luong doan 2 3" xfId="841"/>
    <cellStyle name="1_Khoi luong doan 2 4" xfId="842"/>
    <cellStyle name="1_Khoi luong doan 2 5" xfId="843"/>
    <cellStyle name="1_Khoi luong doan 2 6" xfId="844"/>
    <cellStyle name="1_Khoi luong doan 2 7" xfId="845"/>
    <cellStyle name="1_Khoi Luong Hoang Truong - Hoang Phu" xfId="846"/>
    <cellStyle name="1_Khoi Luong Hoang Truong - Hoang Phu 2" xfId="847"/>
    <cellStyle name="1_Khoi Luong Hoang Truong - Hoang Phu 2 2" xfId="848"/>
    <cellStyle name="1_Khoi Luong Hoang Truong - Hoang Phu 2 2 2" xfId="849"/>
    <cellStyle name="1_Khoi Luong Hoang Truong - Hoang Phu 2 2 3" xfId="850"/>
    <cellStyle name="1_Khoi Luong Hoang Truong - Hoang Phu 2 2 4" xfId="851"/>
    <cellStyle name="1_Khoi Luong Hoang Truong - Hoang Phu 3" xfId="852"/>
    <cellStyle name="1_Khoi Luong Hoang Truong - Hoang Phu 4" xfId="853"/>
    <cellStyle name="1_Khoi Luong Hoang Truong - Hoang Phu 5" xfId="854"/>
    <cellStyle name="1_Khoi Luong Hoang Truong - Hoang Phu 6" xfId="855"/>
    <cellStyle name="1_Khoi Luong Hoang Truong - Hoang Phu 7" xfId="856"/>
    <cellStyle name="1_Khoi nghi PDPhungPA1" xfId="857"/>
    <cellStyle name="1_Khoi nghi PDPhungPA1 2" xfId="858"/>
    <cellStyle name="1_Khoi nghi PDPhungPA1 2 2" xfId="859"/>
    <cellStyle name="1_Khoi nghi PDPhungPA1 2 2 2" xfId="860"/>
    <cellStyle name="1_Khoi nghi PDPhungPA1 2 2 3" xfId="861"/>
    <cellStyle name="1_Khoi nghi PDPhungPA1 2 2 4" xfId="862"/>
    <cellStyle name="1_Khoi nghi PDPhungPA1 3" xfId="863"/>
    <cellStyle name="1_Khoi nghi PDPhungPA1 4" xfId="864"/>
    <cellStyle name="1_Khoi nghi PDPhungPA1 5" xfId="865"/>
    <cellStyle name="1_Khoi nghi PDPhungPA1 6" xfId="866"/>
    <cellStyle name="1_Khoi nghi PDPhungPA1 7" xfId="867"/>
    <cellStyle name="1_khoiluong" xfId="868"/>
    <cellStyle name="1_khoiluong 2" xfId="869"/>
    <cellStyle name="1_khoiluong 2 2" xfId="870"/>
    <cellStyle name="1_khoiluong 2 2 2" xfId="871"/>
    <cellStyle name="1_khoiluong 2 2 3" xfId="872"/>
    <cellStyle name="1_khoiluong 2 2 4" xfId="873"/>
    <cellStyle name="1_khoiluong 3" xfId="874"/>
    <cellStyle name="1_khoiluong 4" xfId="875"/>
    <cellStyle name="1_khoiluong 5" xfId="876"/>
    <cellStyle name="1_khoiluong 6" xfId="877"/>
    <cellStyle name="1_khoiluong 7" xfId="878"/>
    <cellStyle name="1_Khoiluong12-13" xfId="879"/>
    <cellStyle name="1_KL" xfId="880"/>
    <cellStyle name="1_KL 2" xfId="881"/>
    <cellStyle name="1_KL 2 2" xfId="882"/>
    <cellStyle name="1_KL 2 2 2" xfId="883"/>
    <cellStyle name="1_KL 2 2 3" xfId="884"/>
    <cellStyle name="1_KL 2 2 4" xfId="885"/>
    <cellStyle name="1_KL 3" xfId="886"/>
    <cellStyle name="1_KL 4" xfId="887"/>
    <cellStyle name="1_KL 5" xfId="888"/>
    <cellStyle name="1_KL 6" xfId="889"/>
    <cellStyle name="1_KL 7" xfId="890"/>
    <cellStyle name="1_KL12-13,16-17" xfId="891"/>
    <cellStyle name="1_Kl1-8-05" xfId="892"/>
    <cellStyle name="1_Kl6-6-05" xfId="893"/>
    <cellStyle name="1_Kldoan3" xfId="894"/>
    <cellStyle name="1_Kldoan3 2" xfId="895"/>
    <cellStyle name="1_Kldoan3 2 2" xfId="896"/>
    <cellStyle name="1_Kldoan3 2 2 2" xfId="897"/>
    <cellStyle name="1_Kldoan3 2 2 3" xfId="898"/>
    <cellStyle name="1_Kldoan3 2 2 4" xfId="899"/>
    <cellStyle name="1_Kldoan3 3" xfId="900"/>
    <cellStyle name="1_Kldoan3 4" xfId="901"/>
    <cellStyle name="1_Kldoan3 5" xfId="902"/>
    <cellStyle name="1_Kldoan3 6" xfId="903"/>
    <cellStyle name="1_Kldoan3 7" xfId="904"/>
    <cellStyle name="1_Klnutgiao" xfId="905"/>
    <cellStyle name="1_KLPA2s" xfId="906"/>
    <cellStyle name="1_KlQdinhduyet" xfId="907"/>
    <cellStyle name="1_KlQdinhduyet 2" xfId="908"/>
    <cellStyle name="1_KlQdinhduyet 2 2" xfId="909"/>
    <cellStyle name="1_KlQdinhduyet 2 2 2" xfId="910"/>
    <cellStyle name="1_KlQdinhduyet 2 2 3" xfId="911"/>
    <cellStyle name="1_KlQdinhduyet 2 2 4" xfId="912"/>
    <cellStyle name="1_KlQdinhduyet 3" xfId="913"/>
    <cellStyle name="1_KlQdinhduyet 4" xfId="914"/>
    <cellStyle name="1_KlQdinhduyet 5" xfId="915"/>
    <cellStyle name="1_KlQdinhduyet 6" xfId="916"/>
    <cellStyle name="1_KlQdinhduyet 7" xfId="917"/>
    <cellStyle name="1_KlQL4goi5KCS" xfId="918"/>
    <cellStyle name="1_Kltayth" xfId="919"/>
    <cellStyle name="1_KltaythQDduyet" xfId="920"/>
    <cellStyle name="1_Kluong4-2004" xfId="921"/>
    <cellStyle name="1_Kluong4-2004 2" xfId="922"/>
    <cellStyle name="1_Kluong4-2004 2 2" xfId="923"/>
    <cellStyle name="1_Kluong4-2004 2 2 2" xfId="924"/>
    <cellStyle name="1_Kluong4-2004 2 2 3" xfId="925"/>
    <cellStyle name="1_Kluong4-2004 2 2 4" xfId="926"/>
    <cellStyle name="1_Kluong4-2004 3" xfId="927"/>
    <cellStyle name="1_Kluong4-2004 4" xfId="928"/>
    <cellStyle name="1_Kluong4-2004 5" xfId="929"/>
    <cellStyle name="1_Kluong4-2004 6" xfId="930"/>
    <cellStyle name="1_Kluong4-2004 7" xfId="931"/>
    <cellStyle name="1_kluongduong13" xfId="932"/>
    <cellStyle name="1_Km13-Km16" xfId="933"/>
    <cellStyle name="1_Luong A6" xfId="934"/>
    <cellStyle name="1_maugiacotaluy" xfId="935"/>
    <cellStyle name="1_My Thanh Son Thanh" xfId="936"/>
    <cellStyle name="1_NenmatduongNTs" xfId="937"/>
    <cellStyle name="1_NenmatduongNTs 2" xfId="938"/>
    <cellStyle name="1_NenmatduongNTs 2 2" xfId="939"/>
    <cellStyle name="1_NenmatduongNTs 2 2 2" xfId="940"/>
    <cellStyle name="1_NenmatduongNTs 2 2 3" xfId="941"/>
    <cellStyle name="1_NenmatduongNTs 2 2 4" xfId="942"/>
    <cellStyle name="1_NenmatduongNTs 3" xfId="943"/>
    <cellStyle name="1_NenmatduongNTs 4" xfId="944"/>
    <cellStyle name="1_NenmatduongNTs 5" xfId="945"/>
    <cellStyle name="1_NenmatduongNTs 6" xfId="946"/>
    <cellStyle name="1_NenmatduongNTs 7" xfId="947"/>
    <cellStyle name="1_Nhom I" xfId="948"/>
    <cellStyle name="1_Nhom I 2" xfId="949"/>
    <cellStyle name="1_Nhom I 2 2" xfId="950"/>
    <cellStyle name="1_Nhom I 2 2 2" xfId="951"/>
    <cellStyle name="1_Nhom I 2 2 3" xfId="952"/>
    <cellStyle name="1_Nhom I 2 2 4" xfId="953"/>
    <cellStyle name="1_Nhom I 3" xfId="954"/>
    <cellStyle name="1_Nhom I 4" xfId="955"/>
    <cellStyle name="1_Nhom I 5" xfId="956"/>
    <cellStyle name="1_Nhom I 6" xfId="957"/>
    <cellStyle name="1_Nhom I 7" xfId="958"/>
    <cellStyle name="1_Project N.Du" xfId="959"/>
    <cellStyle name="1_Project N.Du 2" xfId="960"/>
    <cellStyle name="1_Project N.Du 2 2" xfId="961"/>
    <cellStyle name="1_Project N.Du 2 2 2" xfId="962"/>
    <cellStyle name="1_Project N.Du 2 2 3" xfId="963"/>
    <cellStyle name="1_Project N.Du 2 2 4" xfId="964"/>
    <cellStyle name="1_Project N.Du 3" xfId="965"/>
    <cellStyle name="1_Project N.Du 4" xfId="966"/>
    <cellStyle name="1_Project N.Du 5" xfId="967"/>
    <cellStyle name="1_Project N.Du 6" xfId="968"/>
    <cellStyle name="1_Project N.Du 7" xfId="969"/>
    <cellStyle name="1_Project N.Du.dien" xfId="970"/>
    <cellStyle name="1_Project QL4" xfId="971"/>
    <cellStyle name="1_Project QL4 goi 7" xfId="972"/>
    <cellStyle name="1_Project QL4 goi 7 2" xfId="973"/>
    <cellStyle name="1_Project QL4 goi 7 2 2" xfId="974"/>
    <cellStyle name="1_Project QL4 goi 7 2 2 2" xfId="975"/>
    <cellStyle name="1_Project QL4 goi 7 2 2 3" xfId="976"/>
    <cellStyle name="1_Project QL4 goi 7 2 2 4" xfId="977"/>
    <cellStyle name="1_Project QL4 goi 7 3" xfId="978"/>
    <cellStyle name="1_Project QL4 goi 7 4" xfId="979"/>
    <cellStyle name="1_Project QL4 goi 7 5" xfId="980"/>
    <cellStyle name="1_Project QL4 goi 7 6" xfId="981"/>
    <cellStyle name="1_Project QL4 goi 7 7" xfId="982"/>
    <cellStyle name="1_Project QL4 goi5" xfId="983"/>
    <cellStyle name="1_Project QL4 goi8" xfId="984"/>
    <cellStyle name="1_Sheet1" xfId="985"/>
    <cellStyle name="1_t" xfId="986"/>
    <cellStyle name="1_Tay THoa" xfId="987"/>
    <cellStyle name="1_Tay THoa 2" xfId="988"/>
    <cellStyle name="1_Tay THoa 2 2" xfId="989"/>
    <cellStyle name="1_Tay THoa 2 2 2" xfId="990"/>
    <cellStyle name="1_Tay THoa 2 2 3" xfId="991"/>
    <cellStyle name="1_Tay THoa 2 2 4" xfId="992"/>
    <cellStyle name="1_Tay THoa 3" xfId="993"/>
    <cellStyle name="1_Tay THoa 4" xfId="994"/>
    <cellStyle name="1_Tay THoa 5" xfId="995"/>
    <cellStyle name="1_Tay THoa 6" xfId="996"/>
    <cellStyle name="1_Tay THoa 7" xfId="997"/>
    <cellStyle name="1_TDTNXP6(duyet)" xfId="998"/>
    <cellStyle name="1_TDTNXP6(duyet) 2" xfId="999"/>
    <cellStyle name="1_TDTNXP6(duyet) 2 2" xfId="1000"/>
    <cellStyle name="1_TDTNXP6(duyet) 2 2 2" xfId="1001"/>
    <cellStyle name="1_TDTNXP6(duyet) 2 2 3" xfId="1002"/>
    <cellStyle name="1_TDTNXP6(duyet) 2 2 4" xfId="1003"/>
    <cellStyle name="1_TDTNXP6(duyet) 3" xfId="1004"/>
    <cellStyle name="1_TDTNXP6(duyet) 4" xfId="1005"/>
    <cellStyle name="1_TDTNXP6(duyet) 5" xfId="1006"/>
    <cellStyle name="1_TDTNXP6(duyet) 6" xfId="1007"/>
    <cellStyle name="1_TDTNXP6(duyet) 7" xfId="1008"/>
    <cellStyle name="1_Tham tra (8-11)1" xfId="1009"/>
    <cellStyle name="1_Tham tra (8-11)1 2" xfId="1010"/>
    <cellStyle name="1_Tham tra (8-11)1 2 2" xfId="1011"/>
    <cellStyle name="1_Tham tra (8-11)1 2 2 2" xfId="1012"/>
    <cellStyle name="1_Tham tra (8-11)1 2 2 3" xfId="1013"/>
    <cellStyle name="1_Tham tra (8-11)1 2 2 4" xfId="1014"/>
    <cellStyle name="1_Tham tra (8-11)1 3" xfId="1015"/>
    <cellStyle name="1_Tham tra (8-11)1 4" xfId="1016"/>
    <cellStyle name="1_Tham tra (8-11)1 5" xfId="1017"/>
    <cellStyle name="1_Tham tra (8-11)1 6" xfId="1018"/>
    <cellStyle name="1_Tham tra (8-11)1 7" xfId="1019"/>
    <cellStyle name="1_Tong hop DT dieu chinh duong 38-95" xfId="1020"/>
    <cellStyle name="1_Tong hop khoi luong duong 557 (30-5-2006)" xfId="1021"/>
    <cellStyle name="1_Tong muc dau tu" xfId="1022"/>
    <cellStyle name="1_TRUNG PMU 5" xfId="1023"/>
    <cellStyle name="1_Tuyen duong 1722N Ba Che - Thieu Toan" xfId="1024"/>
    <cellStyle name="1_Tuyen so 1-Km0+00 - Km0+852.56" xfId="1025"/>
    <cellStyle name="1_Tuyen so 1-Km0+00 - Km0+852.56 2" xfId="1026"/>
    <cellStyle name="1_Tuyen so 1-Km0+00 - Km0+852.56 2 2" xfId="1027"/>
    <cellStyle name="1_Tuyen so 1-Km0+00 - Km0+852.56 2 2 2" xfId="1028"/>
    <cellStyle name="1_Tuyen so 1-Km0+00 - Km0+852.56 2 2 3" xfId="1029"/>
    <cellStyle name="1_Tuyen so 1-Km0+00 - Km0+852.56 2 2 4" xfId="1030"/>
    <cellStyle name="1_Tuyen so 1-Km0+00 - Km0+852.56 3" xfId="1031"/>
    <cellStyle name="1_Tuyen so 1-Km0+00 - Km0+852.56 4" xfId="1032"/>
    <cellStyle name="1_Tuyen so 1-Km0+00 - Km0+852.56 5" xfId="1033"/>
    <cellStyle name="1_Tuyen so 1-Km0+00 - Km0+852.56 6" xfId="1034"/>
    <cellStyle name="1_Tuyen so 1-Km0+00 - Km0+852.56 7" xfId="1035"/>
    <cellStyle name="1_TV sua ngay 02-08-06" xfId="1036"/>
    <cellStyle name="1_TV sua ngay 02-08-06 2" xfId="1037"/>
    <cellStyle name="1_TV sua ngay 02-08-06 2 2" xfId="1038"/>
    <cellStyle name="1_TV sua ngay 02-08-06 2 2 2" xfId="1039"/>
    <cellStyle name="1_TV sua ngay 02-08-06 2 2 3" xfId="1040"/>
    <cellStyle name="1_TV sua ngay 02-08-06 2 2 4" xfId="1041"/>
    <cellStyle name="1_TV sua ngay 02-08-06 3" xfId="1042"/>
    <cellStyle name="1_TV sua ngay 02-08-06 4" xfId="1043"/>
    <cellStyle name="1_TV sua ngay 02-08-06 5" xfId="1044"/>
    <cellStyle name="1_TV sua ngay 02-08-06 6" xfId="1045"/>
    <cellStyle name="1_TV sua ngay 02-08-06 7" xfId="1046"/>
    <cellStyle name="1_VatLieu 3 cau -NA" xfId="1047"/>
    <cellStyle name="1_VatLieu 3 cau -NA 2" xfId="1048"/>
    <cellStyle name="1_VatLieu 3 cau -NA 2 2" xfId="1049"/>
    <cellStyle name="1_VatLieu 3 cau -NA 2 2 2" xfId="1050"/>
    <cellStyle name="1_VatLieu 3 cau -NA 2 2 3" xfId="1051"/>
    <cellStyle name="1_VatLieu 3 cau -NA 2 2 4" xfId="1052"/>
    <cellStyle name="1_VatLieu 3 cau -NA 3" xfId="1053"/>
    <cellStyle name="1_VatLieu 3 cau -NA 4" xfId="1054"/>
    <cellStyle name="1_VatLieu 3 cau -NA 5" xfId="1055"/>
    <cellStyle name="1_VatLieu 3 cau -NA 6" xfId="1056"/>
    <cellStyle name="1_VatLieu 3 cau -NA 7" xfId="1057"/>
    <cellStyle name="1_ÿÿÿÿÿ" xfId="1058"/>
    <cellStyle name="1_ÿÿÿÿÿ_1" xfId="1059"/>
    <cellStyle name="1_ÿÿÿÿÿ_1 2" xfId="1060"/>
    <cellStyle name="1_ÿÿÿÿÿ_1 2 2" xfId="1061"/>
    <cellStyle name="1_ÿÿÿÿÿ_1 2 2 2" xfId="1062"/>
    <cellStyle name="1_ÿÿÿÿÿ_1 2 2 3" xfId="1063"/>
    <cellStyle name="1_ÿÿÿÿÿ_1 2 2 4" xfId="1064"/>
    <cellStyle name="1_ÿÿÿÿÿ_1 3" xfId="1065"/>
    <cellStyle name="1_ÿÿÿÿÿ_1 4" xfId="1066"/>
    <cellStyle name="1_ÿÿÿÿÿ_1 5" xfId="1067"/>
    <cellStyle name="1_ÿÿÿÿÿ_1 6" xfId="1068"/>
    <cellStyle name="1_ÿÿÿÿÿ_1 7" xfId="1069"/>
    <cellStyle name="1_ÿÿÿÿÿ_Book1" xfId="1070"/>
    <cellStyle name="1_ÿÿÿÿÿ_Book1 2" xfId="1071"/>
    <cellStyle name="1_ÿÿÿÿÿ_Book1 2 2" xfId="1072"/>
    <cellStyle name="1_ÿÿÿÿÿ_Book1 2 2 2" xfId="1073"/>
    <cellStyle name="1_ÿÿÿÿÿ_Book1 2 2 2 2" xfId="1074"/>
    <cellStyle name="1_ÿÿÿÿÿ_Book1 2 2 3" xfId="1075"/>
    <cellStyle name="1_ÿÿÿÿÿ_Book1 2 2 3 2" xfId="1076"/>
    <cellStyle name="1_ÿÿÿÿÿ_Book1 2 3" xfId="1077"/>
    <cellStyle name="1_ÿÿÿÿÿ_Book1 3" xfId="1078"/>
    <cellStyle name="1_ÿÿÿÿÿ_Book1 3 2" xfId="1079"/>
    <cellStyle name="1_ÿÿÿÿÿ_Book1 4" xfId="1080"/>
    <cellStyle name="1_ÿÿÿÿÿ_Book1 4 2" xfId="1081"/>
    <cellStyle name="1_ÿÿÿÿÿ_Book1 5" xfId="1082"/>
    <cellStyle name="1_ÿÿÿÿÿ_Book1 5 2" xfId="1083"/>
    <cellStyle name="1_ÿÿÿÿÿ_Book1 6" xfId="1084"/>
    <cellStyle name="1_ÿÿÿÿÿ_Book1 6 2" xfId="1085"/>
    <cellStyle name="1_ÿÿÿÿÿ_Tong hop DT dieu chinh duong 38-95" xfId="1086"/>
    <cellStyle name="1_ÿÿÿÿÿ_Tong hop DT dieu chinh duong 38-95 2" xfId="1087"/>
    <cellStyle name="1_ÿÿÿÿÿ_Tong hop DT dieu chinh duong 38-95 2 2" xfId="1088"/>
    <cellStyle name="1_ÿÿÿÿÿ_Tong hop DT dieu chinh duong 38-95 2 2 2" xfId="1089"/>
    <cellStyle name="1_ÿÿÿÿÿ_Tong hop DT dieu chinh duong 38-95 2 2 2 2" xfId="1090"/>
    <cellStyle name="1_ÿÿÿÿÿ_Tong hop DT dieu chinh duong 38-95 2 2 3" xfId="1091"/>
    <cellStyle name="1_ÿÿÿÿÿ_Tong hop DT dieu chinh duong 38-95 2 2 3 2" xfId="1092"/>
    <cellStyle name="1_ÿÿÿÿÿ_Tong hop DT dieu chinh duong 38-95 2 3" xfId="1093"/>
    <cellStyle name="1_ÿÿÿÿÿ_Tong hop DT dieu chinh duong 38-95 3" xfId="1094"/>
    <cellStyle name="1_ÿÿÿÿÿ_Tong hop DT dieu chinh duong 38-95 3 2" xfId="1095"/>
    <cellStyle name="1_ÿÿÿÿÿ_Tong hop DT dieu chinh duong 38-95 4" xfId="1096"/>
    <cellStyle name="1_ÿÿÿÿÿ_Tong hop DT dieu chinh duong 38-95 4 2" xfId="1097"/>
    <cellStyle name="1_ÿÿÿÿÿ_Tong hop DT dieu chinh duong 38-95 5" xfId="1098"/>
    <cellStyle name="1_ÿÿÿÿÿ_Tong hop DT dieu chinh duong 38-95 5 2" xfId="1099"/>
    <cellStyle name="1_ÿÿÿÿÿ_Tong hop DT dieu chinh duong 38-95 6" xfId="1100"/>
    <cellStyle name="1_ÿÿÿÿÿ_Tong hop DT dieu chinh duong 38-95 6 2" xfId="1101"/>
    <cellStyle name="_x0001_1¼„½(" xfId="1102"/>
    <cellStyle name="_x0001_1¼½(" xfId="1103"/>
    <cellStyle name="18" xfId="1104"/>
    <cellStyle name="18 2" xfId="1105"/>
    <cellStyle name="¹éºÐÀ²_      " xfId="1106"/>
    <cellStyle name="2" xfId="1107"/>
    <cellStyle name="2_6.Bang_luong_moi_XDCB" xfId="1108"/>
    <cellStyle name="2_Bang tong hop khoi luong" xfId="1109"/>
    <cellStyle name="2_Book1" xfId="1110"/>
    <cellStyle name="2_Book1_1" xfId="1111"/>
    <cellStyle name="2_Book1_1 2" xfId="1112"/>
    <cellStyle name="2_Book1_1 2 2" xfId="1113"/>
    <cellStyle name="2_Book1_1 2 2 2" xfId="1114"/>
    <cellStyle name="2_Book1_1 2 2 3" xfId="1115"/>
    <cellStyle name="2_Book1_1 2 2 4" xfId="1116"/>
    <cellStyle name="2_Book1_1 3" xfId="1117"/>
    <cellStyle name="2_Book1_1 4" xfId="1118"/>
    <cellStyle name="2_Book1_1 5" xfId="1119"/>
    <cellStyle name="2_Book1_1 6" xfId="1120"/>
    <cellStyle name="2_Book1_1 7" xfId="1121"/>
    <cellStyle name="2_Book1_Book1" xfId="1122"/>
    <cellStyle name="2_Book1_Book1 2" xfId="1123"/>
    <cellStyle name="2_Book1_Book1 2 2" xfId="1124"/>
    <cellStyle name="2_Book1_Book1 2 2 2" xfId="1125"/>
    <cellStyle name="2_Book1_Book1 2 2 3" xfId="1126"/>
    <cellStyle name="2_Book1_Book1 2 2 4" xfId="1127"/>
    <cellStyle name="2_Book1_Book1 3" xfId="1128"/>
    <cellStyle name="2_Book1_Book1 4" xfId="1129"/>
    <cellStyle name="2_Book1_Book1 5" xfId="1130"/>
    <cellStyle name="2_Book1_Book1 6" xfId="1131"/>
    <cellStyle name="2_Book1_Book1 7" xfId="1132"/>
    <cellStyle name="2_Book1_Book3" xfId="1133"/>
    <cellStyle name="2_Book1_Book3 2" xfId="1134"/>
    <cellStyle name="2_Book1_Book3 2 2" xfId="1135"/>
    <cellStyle name="2_Book1_Book3 2 2 2" xfId="1136"/>
    <cellStyle name="2_Book1_Book3 2 2 3" xfId="1137"/>
    <cellStyle name="2_Book1_Book3 2 2 4" xfId="1138"/>
    <cellStyle name="2_Book1_Book3 3" xfId="1139"/>
    <cellStyle name="2_Book1_Book3 4" xfId="1140"/>
    <cellStyle name="2_Book1_Book3 5" xfId="1141"/>
    <cellStyle name="2_Book1_Book3 6" xfId="1142"/>
    <cellStyle name="2_Book1_Book3 7" xfId="1143"/>
    <cellStyle name="2_Book1_Cau Hoa Son Km 1+441.06 (22-10-2006)" xfId="1144"/>
    <cellStyle name="2_Book1_Cau Hoa Son Km 1+441.06 (22-10-2006) 2" xfId="1145"/>
    <cellStyle name="2_Book1_Cau Hoa Son Km 1+441.06 (22-10-2006) 2 2" xfId="1146"/>
    <cellStyle name="2_Book1_Cau Hoa Son Km 1+441.06 (22-10-2006) 2 2 2" xfId="1147"/>
    <cellStyle name="2_Book1_Cau Hoa Son Km 1+441.06 (22-10-2006) 2 2 3" xfId="1148"/>
    <cellStyle name="2_Book1_Cau Hoa Son Km 1+441.06 (22-10-2006) 2 2 4" xfId="1149"/>
    <cellStyle name="2_Book1_Cau Hoa Son Km 1+441.06 (22-10-2006) 3" xfId="1150"/>
    <cellStyle name="2_Book1_Cau Hoa Son Km 1+441.06 (22-10-2006) 4" xfId="1151"/>
    <cellStyle name="2_Book1_Cau Hoa Son Km 1+441.06 (22-10-2006) 5" xfId="1152"/>
    <cellStyle name="2_Book1_Cau Hoa Son Km 1+441.06 (22-10-2006) 6" xfId="1153"/>
    <cellStyle name="2_Book1_Cau Hoa Son Km 1+441.06 (22-10-2006) 7" xfId="1154"/>
    <cellStyle name="2_Book1_Cau Hoa Son Km 1+441.06 (5-7-2006)" xfId="1155"/>
    <cellStyle name="2_Book1_Cau Hoa Son Km 1+441.06 (5-7-2006) 2" xfId="1156"/>
    <cellStyle name="2_Book1_Cau Hoa Son Km 1+441.06 (5-7-2006) 2 2" xfId="1157"/>
    <cellStyle name="2_Book1_Cau Hoa Son Km 1+441.06 (5-7-2006) 2 2 2" xfId="1158"/>
    <cellStyle name="2_Book1_Cau Hoa Son Km 1+441.06 (5-7-2006) 2 2 3" xfId="1159"/>
    <cellStyle name="2_Book1_Cau Hoa Son Km 1+441.06 (5-7-2006) 2 2 4" xfId="1160"/>
    <cellStyle name="2_Book1_Cau Hoa Son Km 1+441.06 (5-7-2006) 3" xfId="1161"/>
    <cellStyle name="2_Book1_Cau Hoa Son Km 1+441.06 (5-7-2006) 4" xfId="1162"/>
    <cellStyle name="2_Book1_Cau Hoa Son Km 1+441.06 (5-7-2006) 5" xfId="1163"/>
    <cellStyle name="2_Book1_Cau Hoa Son Km 1+441.06 (5-7-2006) 6" xfId="1164"/>
    <cellStyle name="2_Book1_Cau Hoa Son Km 1+441.06 (5-7-2006) 7" xfId="1165"/>
    <cellStyle name="2_Book1_Cau Nam Tot(ngay 2-10-2006)" xfId="1166"/>
    <cellStyle name="2_Book1_Chau Thon - Tan Xuan (goi 5)" xfId="1167"/>
    <cellStyle name="2_Book1_Dieu phoi dat goi 1" xfId="1168"/>
    <cellStyle name="2_Book1_Dieu phoi dat goi 2" xfId="1169"/>
    <cellStyle name="2_Book1_DT cau" xfId="1170"/>
    <cellStyle name="2_Book1_DT cau 2" xfId="1171"/>
    <cellStyle name="2_Book1_DT cau 2 2" xfId="1172"/>
    <cellStyle name="2_Book1_DT cau 2 2 2" xfId="1173"/>
    <cellStyle name="2_Book1_DT cau 2 2 3" xfId="1174"/>
    <cellStyle name="2_Book1_DT cau 2 2 4" xfId="1175"/>
    <cellStyle name="2_Book1_DT cau 3" xfId="1176"/>
    <cellStyle name="2_Book1_DT cau 4" xfId="1177"/>
    <cellStyle name="2_Book1_DT cau 5" xfId="1178"/>
    <cellStyle name="2_Book1_DT cau 6" xfId="1179"/>
    <cellStyle name="2_Book1_DT cau 7" xfId="1180"/>
    <cellStyle name="2_Book1_DT Hoang Mai(25-1-2007)" xfId="1181"/>
    <cellStyle name="2_Book1_DT Hoang Mai(25-1-2007) 2" xfId="1182"/>
    <cellStyle name="2_Book1_DT Hoang Mai(25-1-2007) 2 2" xfId="1183"/>
    <cellStyle name="2_Book1_DT Hoang Mai(25-1-2007) 2 2 2" xfId="1184"/>
    <cellStyle name="2_Book1_DT Hoang Mai(25-1-2007) 2 2 3" xfId="1185"/>
    <cellStyle name="2_Book1_DT Hoang Mai(25-1-2007) 2 2 4" xfId="1186"/>
    <cellStyle name="2_Book1_DT Hoang Mai(25-1-2007) 3" xfId="1187"/>
    <cellStyle name="2_Book1_DT Hoang Mai(25-1-2007) 4" xfId="1188"/>
    <cellStyle name="2_Book1_DT Hoang Mai(25-1-2007) 5" xfId="1189"/>
    <cellStyle name="2_Book1_DT Hoang Mai(25-1-2007) 6" xfId="1190"/>
    <cellStyle name="2_Book1_DT Hoang Mai(25-1-2007) 7" xfId="1191"/>
    <cellStyle name="2_Book1_DT Kha thi ngay 11-2-06" xfId="1192"/>
    <cellStyle name="2_Book1_DT Kha thi ngay 11-2-06 2" xfId="1193"/>
    <cellStyle name="2_Book1_DT Kha thi ngay 11-2-06 2 2" xfId="1194"/>
    <cellStyle name="2_Book1_DT Kha thi ngay 11-2-06 2 2 2" xfId="1195"/>
    <cellStyle name="2_Book1_DT Kha thi ngay 11-2-06 2 2 3" xfId="1196"/>
    <cellStyle name="2_Book1_DT Kha thi ngay 11-2-06 2 2 4" xfId="1197"/>
    <cellStyle name="2_Book1_DT Kha thi ngay 11-2-06 3" xfId="1198"/>
    <cellStyle name="2_Book1_DT Kha thi ngay 11-2-06 4" xfId="1199"/>
    <cellStyle name="2_Book1_DT Kha thi ngay 11-2-06 5" xfId="1200"/>
    <cellStyle name="2_Book1_DT Kha thi ngay 11-2-06 6" xfId="1201"/>
    <cellStyle name="2_Book1_DT Kha thi ngay 11-2-06 7" xfId="1202"/>
    <cellStyle name="2_Book1_DT Km0-5+337.16" xfId="1203"/>
    <cellStyle name="2_Book1_DT Km0-5+337.16 2" xfId="1204"/>
    <cellStyle name="2_Book1_DT Km0-5+337.16 2 2" xfId="1205"/>
    <cellStyle name="2_Book1_DT Km0-5+337.16 2 2 2" xfId="1206"/>
    <cellStyle name="2_Book1_DT Km0-5+337.16 2 2 3" xfId="1207"/>
    <cellStyle name="2_Book1_DT Km0-5+337.16 2 2 4" xfId="1208"/>
    <cellStyle name="2_Book1_DT Km0-5+337.16 3" xfId="1209"/>
    <cellStyle name="2_Book1_DT Km0-5+337.16 4" xfId="1210"/>
    <cellStyle name="2_Book1_DT Km0-5+337.16 5" xfId="1211"/>
    <cellStyle name="2_Book1_DT Km0-5+337.16 6" xfId="1212"/>
    <cellStyle name="2_Book1_DT Km0-5+337.16 7" xfId="1213"/>
    <cellStyle name="2_Book1_DT ngay 04-01-2006" xfId="1214"/>
    <cellStyle name="2_Book1_DT ngay 11-4-2006" xfId="1215"/>
    <cellStyle name="2_Book1_DT ngay 15-11-05" xfId="1216"/>
    <cellStyle name="2_Book1_DT ngay 15-11-05 2" xfId="1217"/>
    <cellStyle name="2_Book1_DT ngay 15-11-05 2 2" xfId="1218"/>
    <cellStyle name="2_Book1_DT ngay 15-11-05 2 2 2" xfId="1219"/>
    <cellStyle name="2_Book1_DT ngay 15-11-05 2 2 3" xfId="1220"/>
    <cellStyle name="2_Book1_DT ngay 15-11-05 2 2 4" xfId="1221"/>
    <cellStyle name="2_Book1_DT ngay 15-11-05 3" xfId="1222"/>
    <cellStyle name="2_Book1_DT ngay 15-11-05 4" xfId="1223"/>
    <cellStyle name="2_Book1_DT ngay 15-11-05 5" xfId="1224"/>
    <cellStyle name="2_Book1_DT ngay 15-11-05 6" xfId="1225"/>
    <cellStyle name="2_Book1_DT ngay 15-11-05 7" xfId="1226"/>
    <cellStyle name="2_Book1_DT theo DM24" xfId="1227"/>
    <cellStyle name="2_Book1_Du toan goi 3 ngay 16-12-2006" xfId="1228"/>
    <cellStyle name="2_Book1_Du toan KT-TCsua theo TT 03 - YC 471" xfId="1229"/>
    <cellStyle name="2_Book1_Du toan ngay 27-10-2006" xfId="1230"/>
    <cellStyle name="2_Book1_Du toan Phuong lam" xfId="1231"/>
    <cellStyle name="2_Book1_Du toan Phuong lam 2" xfId="1232"/>
    <cellStyle name="2_Book1_Du toan Phuong lam 2 2" xfId="1233"/>
    <cellStyle name="2_Book1_Du toan Phuong lam 2 2 2" xfId="1234"/>
    <cellStyle name="2_Book1_Du toan Phuong lam 2 2 3" xfId="1235"/>
    <cellStyle name="2_Book1_Du toan Phuong lam 2 2 4" xfId="1236"/>
    <cellStyle name="2_Book1_Du toan Phuong lam 3" xfId="1237"/>
    <cellStyle name="2_Book1_Du toan Phuong lam 4" xfId="1238"/>
    <cellStyle name="2_Book1_Du toan Phuong lam 5" xfId="1239"/>
    <cellStyle name="2_Book1_Du toan Phuong lam 6" xfId="1240"/>
    <cellStyle name="2_Book1_Du toan Phuong lam 7" xfId="1241"/>
    <cellStyle name="2_Book1_Du toan QL 27 (23-12-2005)" xfId="1242"/>
    <cellStyle name="2_Book1_DuAnKT ngay 11-2-2006" xfId="1243"/>
    <cellStyle name="2_Book1_Goi 1" xfId="1244"/>
    <cellStyle name="2_Book1_Goi thau so 1 (5-7-2006)" xfId="1245"/>
    <cellStyle name="2_Book1_Goi thau so 1 (5-7-2006) 2" xfId="1246"/>
    <cellStyle name="2_Book1_Goi thau so 1 (5-7-2006) 2 2" xfId="1247"/>
    <cellStyle name="2_Book1_Goi thau so 1 (5-7-2006) 2 2 2" xfId="1248"/>
    <cellStyle name="2_Book1_Goi thau so 1 (5-7-2006) 2 2 3" xfId="1249"/>
    <cellStyle name="2_Book1_Goi thau so 1 (5-7-2006) 2 2 4" xfId="1250"/>
    <cellStyle name="2_Book1_Goi thau so 1 (5-7-2006) 3" xfId="1251"/>
    <cellStyle name="2_Book1_Goi thau so 1 (5-7-2006) 4" xfId="1252"/>
    <cellStyle name="2_Book1_Goi thau so 1 (5-7-2006) 5" xfId="1253"/>
    <cellStyle name="2_Book1_Goi thau so 1 (5-7-2006) 6" xfId="1254"/>
    <cellStyle name="2_Book1_Goi thau so 1 (5-7-2006) 7" xfId="1255"/>
    <cellStyle name="2_Book1_Goi thau so 2 (20-6-2006)" xfId="1256"/>
    <cellStyle name="2_Book1_Goi thau so 2 (20-6-2006) 2" xfId="1257"/>
    <cellStyle name="2_Book1_Goi thau so 2 (20-6-2006) 2 2" xfId="1258"/>
    <cellStyle name="2_Book1_Goi thau so 2 (20-6-2006) 2 2 2" xfId="1259"/>
    <cellStyle name="2_Book1_Goi thau so 2 (20-6-2006) 2 2 3" xfId="1260"/>
    <cellStyle name="2_Book1_Goi thau so 2 (20-6-2006) 2 2 4" xfId="1261"/>
    <cellStyle name="2_Book1_Goi thau so 2 (20-6-2006) 3" xfId="1262"/>
    <cellStyle name="2_Book1_Goi thau so 2 (20-6-2006) 4" xfId="1263"/>
    <cellStyle name="2_Book1_Goi thau so 2 (20-6-2006) 5" xfId="1264"/>
    <cellStyle name="2_Book1_Goi thau so 2 (20-6-2006) 6" xfId="1265"/>
    <cellStyle name="2_Book1_Goi thau so 2 (20-6-2006) 7" xfId="1266"/>
    <cellStyle name="2_Book1_Goi02(25-05-2006)" xfId="1267"/>
    <cellStyle name="2_Book1_Khoi Luong Hoang Truong - Hoang Phu" xfId="1268"/>
    <cellStyle name="2_Book1_Khoi Luong Hoang Truong - Hoang Phu 2" xfId="1269"/>
    <cellStyle name="2_Book1_Khoi Luong Hoang Truong - Hoang Phu 2 2" xfId="1270"/>
    <cellStyle name="2_Book1_Khoi Luong Hoang Truong - Hoang Phu 2 2 2" xfId="1271"/>
    <cellStyle name="2_Book1_Khoi Luong Hoang Truong - Hoang Phu 2 2 3" xfId="1272"/>
    <cellStyle name="2_Book1_Khoi Luong Hoang Truong - Hoang Phu 2 2 4" xfId="1273"/>
    <cellStyle name="2_Book1_Khoi Luong Hoang Truong - Hoang Phu 3" xfId="1274"/>
    <cellStyle name="2_Book1_Khoi Luong Hoang Truong - Hoang Phu 4" xfId="1275"/>
    <cellStyle name="2_Book1_Khoi Luong Hoang Truong - Hoang Phu 5" xfId="1276"/>
    <cellStyle name="2_Book1_Khoi Luong Hoang Truong - Hoang Phu 6" xfId="1277"/>
    <cellStyle name="2_Book1_Khoi Luong Hoang Truong - Hoang Phu 7" xfId="1278"/>
    <cellStyle name="2_Book1_Muong TL" xfId="1279"/>
    <cellStyle name="2_Book1_Tuyen so 1-Km0+00 - Km0+852.56" xfId="1280"/>
    <cellStyle name="2_Book1_TV sua ngay 02-08-06" xfId="1281"/>
    <cellStyle name="2_Book1_ÿÿÿÿÿ" xfId="1282"/>
    <cellStyle name="2_C" xfId="1283"/>
    <cellStyle name="2_Cau Hoa Son Km 1+441.06 (5-7-2006)" xfId="1284"/>
    <cellStyle name="2_Cau Hoi 115" xfId="1285"/>
    <cellStyle name="2_Cau Hoi 115 2" xfId="1286"/>
    <cellStyle name="2_Cau Hoi 115 2 2" xfId="1287"/>
    <cellStyle name="2_Cau Hoi 115 2 2 2" xfId="1288"/>
    <cellStyle name="2_Cau Hoi 115 2 2 3" xfId="1289"/>
    <cellStyle name="2_Cau Hoi 115 2 2 4" xfId="1290"/>
    <cellStyle name="2_Cau Hoi 115 3" xfId="1291"/>
    <cellStyle name="2_Cau Hoi 115 4" xfId="1292"/>
    <cellStyle name="2_Cau Hoi 115 5" xfId="1293"/>
    <cellStyle name="2_Cau Hoi 115 6" xfId="1294"/>
    <cellStyle name="2_Cau Hoi 115 7" xfId="1295"/>
    <cellStyle name="2_Cau Hua Trai (TT 04)" xfId="1296"/>
    <cellStyle name="2_Cau My Thinh (26-11-2006)" xfId="1297"/>
    <cellStyle name="2_Cau Nam Tot(ngay 2-10-2006)" xfId="1298"/>
    <cellStyle name="2_Cau Nam Tot(ngay 2-10-2006) 2" xfId="1299"/>
    <cellStyle name="2_Cau Nam Tot(ngay 2-10-2006) 2 2" xfId="1300"/>
    <cellStyle name="2_Cau Nam Tot(ngay 2-10-2006) 2 2 2" xfId="1301"/>
    <cellStyle name="2_Cau Nam Tot(ngay 2-10-2006) 2 2 3" xfId="1302"/>
    <cellStyle name="2_Cau Nam Tot(ngay 2-10-2006) 2 2 4" xfId="1303"/>
    <cellStyle name="2_Cau Nam Tot(ngay 2-10-2006) 3" xfId="1304"/>
    <cellStyle name="2_Cau Nam Tot(ngay 2-10-2006) 4" xfId="1305"/>
    <cellStyle name="2_Cau Nam Tot(ngay 2-10-2006) 5" xfId="1306"/>
    <cellStyle name="2_Cau Nam Tot(ngay 2-10-2006) 6" xfId="1307"/>
    <cellStyle name="2_Cau Nam Tot(ngay 2-10-2006) 7" xfId="1308"/>
    <cellStyle name="2_Cau Thanh Ha 1" xfId="1309"/>
    <cellStyle name="2_Cau thuy dien Ban La (Cu Anh)" xfId="1310"/>
    <cellStyle name="2_Cau thuy dien Ban La (Cu Anh) 2" xfId="1311"/>
    <cellStyle name="2_Cau thuy dien Ban La (Cu Anh) 2 2" xfId="1312"/>
    <cellStyle name="2_Cau thuy dien Ban La (Cu Anh) 2 2 2" xfId="1313"/>
    <cellStyle name="2_Cau thuy dien Ban La (Cu Anh) 2 2 3" xfId="1314"/>
    <cellStyle name="2_Cau thuy dien Ban La (Cu Anh) 2 2 4" xfId="1315"/>
    <cellStyle name="2_Cau thuy dien Ban La (Cu Anh) 3" xfId="1316"/>
    <cellStyle name="2_Cau thuy dien Ban La (Cu Anh) 4" xfId="1317"/>
    <cellStyle name="2_Cau thuy dien Ban La (Cu Anh) 5" xfId="1318"/>
    <cellStyle name="2_Cau thuy dien Ban La (Cu Anh) 6" xfId="1319"/>
    <cellStyle name="2_Cau thuy dien Ban La (Cu Anh) 7" xfId="1320"/>
    <cellStyle name="2_Chau Thon - Tan Xuan (goi 5)" xfId="1321"/>
    <cellStyle name="2_Chi phi KS" xfId="1322"/>
    <cellStyle name="2_cong" xfId="1323"/>
    <cellStyle name="2_Dakt-Cau tinh Hua Phan" xfId="1324"/>
    <cellStyle name="2_DIEN" xfId="1325"/>
    <cellStyle name="2_Dieu phoi dat goi 1" xfId="1326"/>
    <cellStyle name="2_Dieu phoi dat goi 1 2" xfId="1327"/>
    <cellStyle name="2_Dieu phoi dat goi 1 2 2" xfId="1328"/>
    <cellStyle name="2_Dieu phoi dat goi 1 2 2 2" xfId="1329"/>
    <cellStyle name="2_Dieu phoi dat goi 1 2 2 3" xfId="1330"/>
    <cellStyle name="2_Dieu phoi dat goi 1 2 2 4" xfId="1331"/>
    <cellStyle name="2_Dieu phoi dat goi 1 3" xfId="1332"/>
    <cellStyle name="2_Dieu phoi dat goi 1 4" xfId="1333"/>
    <cellStyle name="2_Dieu phoi dat goi 1 5" xfId="1334"/>
    <cellStyle name="2_Dieu phoi dat goi 1 6" xfId="1335"/>
    <cellStyle name="2_Dieu phoi dat goi 1 7" xfId="1336"/>
    <cellStyle name="2_Dieu phoi dat goi 2" xfId="1337"/>
    <cellStyle name="2_Dieu phoi dat goi 2 2" xfId="1338"/>
    <cellStyle name="2_Dieu phoi dat goi 2 2 2" xfId="1339"/>
    <cellStyle name="2_Dieu phoi dat goi 2 2 2 2" xfId="1340"/>
    <cellStyle name="2_Dieu phoi dat goi 2 2 2 3" xfId="1341"/>
    <cellStyle name="2_Dieu phoi dat goi 2 2 2 4" xfId="1342"/>
    <cellStyle name="2_Dieu phoi dat goi 2 3" xfId="1343"/>
    <cellStyle name="2_Dieu phoi dat goi 2 4" xfId="1344"/>
    <cellStyle name="2_Dieu phoi dat goi 2 5" xfId="1345"/>
    <cellStyle name="2_Dieu phoi dat goi 2 6" xfId="1346"/>
    <cellStyle name="2_Dieu phoi dat goi 2 7" xfId="1347"/>
    <cellStyle name="2_Dinh muc thiet ke" xfId="1348"/>
    <cellStyle name="2_DT cau" xfId="1349"/>
    <cellStyle name="2_DT Ga Dao Ly ngay 01-03-2006" xfId="1350"/>
    <cellStyle name="2_DT Ga Dao Ly ngay 01-03-2006 2" xfId="1351"/>
    <cellStyle name="2_DT Ga Dao Ly ngay 01-03-2006 2 2" xfId="1352"/>
    <cellStyle name="2_DT Ga Dao Ly ngay 01-03-2006 2 2 2" xfId="1353"/>
    <cellStyle name="2_DT Ga Dao Ly ngay 01-03-2006 2 2 3" xfId="1354"/>
    <cellStyle name="2_DT Ga Dao Ly ngay 01-03-2006 2 2 4" xfId="1355"/>
    <cellStyle name="2_DT Ga Dao Ly ngay 01-03-2006 3" xfId="1356"/>
    <cellStyle name="2_DT Ga Dao Ly ngay 01-03-2006 4" xfId="1357"/>
    <cellStyle name="2_DT Ga Dao Ly ngay 01-03-2006 5" xfId="1358"/>
    <cellStyle name="2_DT Ga Dao Ly ngay 01-03-2006 6" xfId="1359"/>
    <cellStyle name="2_DT Ga Dao Ly ngay 01-03-2006 7" xfId="1360"/>
    <cellStyle name="2_DT Hoang Mai(25-1-2007)" xfId="1361"/>
    <cellStyle name="2_DT Kha thi ngay 11-2-06" xfId="1362"/>
    <cellStyle name="2_DT Km0-5+337.16" xfId="1363"/>
    <cellStyle name="2_DT KT ngay 10-9-2005" xfId="1364"/>
    <cellStyle name="2_DT ngay 04-01-2006" xfId="1365"/>
    <cellStyle name="2_DT ngay 04-01-2006 2" xfId="1366"/>
    <cellStyle name="2_DT ngay 04-01-2006 2 2" xfId="1367"/>
    <cellStyle name="2_DT ngay 04-01-2006 2 2 2" xfId="1368"/>
    <cellStyle name="2_DT ngay 04-01-2006 2 2 3" xfId="1369"/>
    <cellStyle name="2_DT ngay 04-01-2006 2 2 4" xfId="1370"/>
    <cellStyle name="2_DT ngay 04-01-2006 3" xfId="1371"/>
    <cellStyle name="2_DT ngay 04-01-2006 4" xfId="1372"/>
    <cellStyle name="2_DT ngay 04-01-2006 5" xfId="1373"/>
    <cellStyle name="2_DT ngay 04-01-2006 6" xfId="1374"/>
    <cellStyle name="2_DT ngay 04-01-2006 7" xfId="1375"/>
    <cellStyle name="2_DT ngay 11-4-2006" xfId="1376"/>
    <cellStyle name="2_DT ngay 11-4-2006 2" xfId="1377"/>
    <cellStyle name="2_DT ngay 11-4-2006 2 2" xfId="1378"/>
    <cellStyle name="2_DT ngay 11-4-2006 2 2 2" xfId="1379"/>
    <cellStyle name="2_DT ngay 11-4-2006 2 2 3" xfId="1380"/>
    <cellStyle name="2_DT ngay 11-4-2006 2 2 4" xfId="1381"/>
    <cellStyle name="2_DT ngay 11-4-2006 3" xfId="1382"/>
    <cellStyle name="2_DT ngay 11-4-2006 4" xfId="1383"/>
    <cellStyle name="2_DT ngay 11-4-2006 5" xfId="1384"/>
    <cellStyle name="2_DT ngay 11-4-2006 6" xfId="1385"/>
    <cellStyle name="2_DT ngay 11-4-2006 7" xfId="1386"/>
    <cellStyle name="2_DT ngay 15-11-05" xfId="1387"/>
    <cellStyle name="2_DT theo DM24" xfId="1388"/>
    <cellStyle name="2_DT theo DM24 2" xfId="1389"/>
    <cellStyle name="2_DT theo DM24 2 2" xfId="1390"/>
    <cellStyle name="2_DT theo DM24 2 2 2" xfId="1391"/>
    <cellStyle name="2_DT theo DM24 2 2 3" xfId="1392"/>
    <cellStyle name="2_DT theo DM24 2 2 4" xfId="1393"/>
    <cellStyle name="2_DT theo DM24 3" xfId="1394"/>
    <cellStyle name="2_DT theo DM24 4" xfId="1395"/>
    <cellStyle name="2_DT theo DM24 5" xfId="1396"/>
    <cellStyle name="2_DT theo DM24 6" xfId="1397"/>
    <cellStyle name="2_DT theo DM24 7" xfId="1398"/>
    <cellStyle name="2_DTXL goi 11(20-9-05)" xfId="1399"/>
    <cellStyle name="2_du toan" xfId="1400"/>
    <cellStyle name="2_du toan (03-11-05)" xfId="1401"/>
    <cellStyle name="2_Du toan (12-05-2005) Tham dinh" xfId="1402"/>
    <cellStyle name="2_Du toan (12-05-2005) Tham dinh 2" xfId="1403"/>
    <cellStyle name="2_Du toan (12-05-2005) Tham dinh 2 2" xfId="1404"/>
    <cellStyle name="2_Du toan (12-05-2005) Tham dinh 2 2 2" xfId="1405"/>
    <cellStyle name="2_Du toan (12-05-2005) Tham dinh 2 2 3" xfId="1406"/>
    <cellStyle name="2_Du toan (12-05-2005) Tham dinh 2 2 4" xfId="1407"/>
    <cellStyle name="2_Du toan (12-05-2005) Tham dinh 3" xfId="1408"/>
    <cellStyle name="2_Du toan (12-05-2005) Tham dinh 4" xfId="1409"/>
    <cellStyle name="2_Du toan (12-05-2005) Tham dinh 5" xfId="1410"/>
    <cellStyle name="2_Du toan (12-05-2005) Tham dinh 6" xfId="1411"/>
    <cellStyle name="2_Du toan (12-05-2005) Tham dinh 7" xfId="1412"/>
    <cellStyle name="2_Du toan (21-11-2004)" xfId="1413"/>
    <cellStyle name="2_Du toan (23-05-2005) Tham dinh" xfId="1414"/>
    <cellStyle name="2_Du toan (23-05-2005) Tham dinh 2" xfId="1415"/>
    <cellStyle name="2_Du toan (23-05-2005) Tham dinh 2 2" xfId="1416"/>
    <cellStyle name="2_Du toan (23-05-2005) Tham dinh 2 2 2" xfId="1417"/>
    <cellStyle name="2_Du toan (23-05-2005) Tham dinh 2 2 3" xfId="1418"/>
    <cellStyle name="2_Du toan (23-05-2005) Tham dinh 2 2 4" xfId="1419"/>
    <cellStyle name="2_Du toan (23-05-2005) Tham dinh 3" xfId="1420"/>
    <cellStyle name="2_Du toan (23-05-2005) Tham dinh 4" xfId="1421"/>
    <cellStyle name="2_Du toan (23-05-2005) Tham dinh 5" xfId="1422"/>
    <cellStyle name="2_Du toan (23-05-2005) Tham dinh 6" xfId="1423"/>
    <cellStyle name="2_Du toan (23-05-2005) Tham dinh 7" xfId="1424"/>
    <cellStyle name="2_Du toan (28-3-2005) Sua theo TT 03" xfId="1425"/>
    <cellStyle name="2_Du toan (5 - 04 - 2004)" xfId="1426"/>
    <cellStyle name="2_Du toan (5 - 04 - 2004) 2" xfId="1427"/>
    <cellStyle name="2_Du toan (5 - 04 - 2004) 2 2" xfId="1428"/>
    <cellStyle name="2_Du toan (5 - 04 - 2004) 2 2 2" xfId="1429"/>
    <cellStyle name="2_Du toan (5 - 04 - 2004) 2 2 3" xfId="1430"/>
    <cellStyle name="2_Du toan (5 - 04 - 2004) 2 2 4" xfId="1431"/>
    <cellStyle name="2_Du toan (5 - 04 - 2004) 3" xfId="1432"/>
    <cellStyle name="2_Du toan (5 - 04 - 2004) 4" xfId="1433"/>
    <cellStyle name="2_Du toan (5 - 04 - 2004) 5" xfId="1434"/>
    <cellStyle name="2_Du toan (5 - 04 - 2004) 6" xfId="1435"/>
    <cellStyle name="2_Du toan (5 - 04 - 2004) 7" xfId="1436"/>
    <cellStyle name="2_Du toan (6-3-2005)" xfId="1437"/>
    <cellStyle name="2_Du toan (Ban A)" xfId="1438"/>
    <cellStyle name="2_Du toan (Ban A) 2" xfId="1439"/>
    <cellStyle name="2_Du toan (Ban A) 2 2" xfId="1440"/>
    <cellStyle name="2_Du toan (Ban A) 2 2 2" xfId="1441"/>
    <cellStyle name="2_Du toan (Ban A) 2 2 3" xfId="1442"/>
    <cellStyle name="2_Du toan (Ban A) 2 2 4" xfId="1443"/>
    <cellStyle name="2_Du toan (Ban A) 3" xfId="1444"/>
    <cellStyle name="2_Du toan (Ban A) 4" xfId="1445"/>
    <cellStyle name="2_Du toan (Ban A) 5" xfId="1446"/>
    <cellStyle name="2_Du toan (Ban A) 6" xfId="1447"/>
    <cellStyle name="2_Du toan (Ban A) 7" xfId="1448"/>
    <cellStyle name="2_Du toan (ngay 13 - 07 - 2004)" xfId="1449"/>
    <cellStyle name="2_Du toan (ngay 13 - 07 - 2004) 2" xfId="1450"/>
    <cellStyle name="2_Du toan (ngay 13 - 07 - 2004) 2 2" xfId="1451"/>
    <cellStyle name="2_Du toan (ngay 13 - 07 - 2004) 2 2 2" xfId="1452"/>
    <cellStyle name="2_Du toan (ngay 13 - 07 - 2004) 2 2 3" xfId="1453"/>
    <cellStyle name="2_Du toan (ngay 13 - 07 - 2004) 2 2 4" xfId="1454"/>
    <cellStyle name="2_Du toan (ngay 13 - 07 - 2004) 3" xfId="1455"/>
    <cellStyle name="2_Du toan (ngay 13 - 07 - 2004) 4" xfId="1456"/>
    <cellStyle name="2_Du toan (ngay 13 - 07 - 2004) 5" xfId="1457"/>
    <cellStyle name="2_Du toan (ngay 13 - 07 - 2004) 6" xfId="1458"/>
    <cellStyle name="2_Du toan (ngay 13 - 07 - 2004) 7" xfId="1459"/>
    <cellStyle name="2_Du toan (ngay 24-11-06)" xfId="1460"/>
    <cellStyle name="2_Du toan (ngay 25-9-06)" xfId="1461"/>
    <cellStyle name="2_Du toan 558 (Km17+508.12 - Km 22)" xfId="1462"/>
    <cellStyle name="2_Du toan 558 (Km17+508.12 - Km 22) 2" xfId="1463"/>
    <cellStyle name="2_Du toan 558 (Km17+508.12 - Km 22) 2 2" xfId="1464"/>
    <cellStyle name="2_Du toan 558 (Km17+508.12 - Km 22) 2 2 2" xfId="1465"/>
    <cellStyle name="2_Du toan 558 (Km17+508.12 - Km 22) 2 2 3" xfId="1466"/>
    <cellStyle name="2_Du toan 558 (Km17+508.12 - Km 22) 2 2 4" xfId="1467"/>
    <cellStyle name="2_Du toan 558 (Km17+508.12 - Km 22) 3" xfId="1468"/>
    <cellStyle name="2_Du toan 558 (Km17+508.12 - Km 22) 4" xfId="1469"/>
    <cellStyle name="2_Du toan 558 (Km17+508.12 - Km 22) 5" xfId="1470"/>
    <cellStyle name="2_Du toan 558 (Km17+508.12 - Km 22) 6" xfId="1471"/>
    <cellStyle name="2_Du toan 558 (Km17+508.12 - Km 22) 7" xfId="1472"/>
    <cellStyle name="2_Du toan bo sung (11-2004)" xfId="1473"/>
    <cellStyle name="2_Du toan Cang Vung Ang (Tham tra 3-11-06)" xfId="1474"/>
    <cellStyle name="2_Du toan Cang Vung Ang (Tham tra 3-11-06) 2" xfId="1475"/>
    <cellStyle name="2_Du toan Cang Vung Ang (Tham tra 3-11-06) 2 2" xfId="1476"/>
    <cellStyle name="2_Du toan Cang Vung Ang (Tham tra 3-11-06) 2 2 2" xfId="1477"/>
    <cellStyle name="2_Du toan Cang Vung Ang (Tham tra 3-11-06) 2 2 3" xfId="1478"/>
    <cellStyle name="2_Du toan Cang Vung Ang (Tham tra 3-11-06) 2 2 4" xfId="1479"/>
    <cellStyle name="2_Du toan Cang Vung Ang (Tham tra 3-11-06) 3" xfId="1480"/>
    <cellStyle name="2_Du toan Cang Vung Ang (Tham tra 3-11-06) 4" xfId="1481"/>
    <cellStyle name="2_Du toan Cang Vung Ang (Tham tra 3-11-06) 5" xfId="1482"/>
    <cellStyle name="2_Du toan Cang Vung Ang (Tham tra 3-11-06) 6" xfId="1483"/>
    <cellStyle name="2_Du toan Cang Vung Ang (Tham tra 3-11-06) 7" xfId="1484"/>
    <cellStyle name="2_Du toan Cang Vung Ang ngay 09-8-06 " xfId="1485"/>
    <cellStyle name="2_Du toan Cang Vung Ang ngay 09-8-06  2" xfId="1486"/>
    <cellStyle name="2_Du toan Cang Vung Ang ngay 09-8-06  2 2" xfId="1487"/>
    <cellStyle name="2_Du toan Cang Vung Ang ngay 09-8-06  2 2 2" xfId="1488"/>
    <cellStyle name="2_Du toan Cang Vung Ang ngay 09-8-06  2 2 3" xfId="1489"/>
    <cellStyle name="2_Du toan Cang Vung Ang ngay 09-8-06  2 2 4" xfId="1490"/>
    <cellStyle name="2_Du toan Cang Vung Ang ngay 09-8-06  3" xfId="1491"/>
    <cellStyle name="2_Du toan Cang Vung Ang ngay 09-8-06  4" xfId="1492"/>
    <cellStyle name="2_Du toan Cang Vung Ang ngay 09-8-06  5" xfId="1493"/>
    <cellStyle name="2_Du toan Cang Vung Ang ngay 09-8-06  6" xfId="1494"/>
    <cellStyle name="2_Du toan Cang Vung Ang ngay 09-8-06  7" xfId="1495"/>
    <cellStyle name="2_Du toan Goi 1" xfId="1496"/>
    <cellStyle name="2_Du toan Goi 1 2" xfId="1497"/>
    <cellStyle name="2_Du toan Goi 1 2 2" xfId="1498"/>
    <cellStyle name="2_Du toan Goi 1 2 2 2" xfId="1499"/>
    <cellStyle name="2_Du toan Goi 1 2 2 3" xfId="1500"/>
    <cellStyle name="2_Du toan Goi 1 2 2 4" xfId="1501"/>
    <cellStyle name="2_Du toan Goi 1 3" xfId="1502"/>
    <cellStyle name="2_Du toan Goi 1 4" xfId="1503"/>
    <cellStyle name="2_Du toan Goi 1 5" xfId="1504"/>
    <cellStyle name="2_Du toan Goi 1 6" xfId="1505"/>
    <cellStyle name="2_Du toan Goi 1 7" xfId="1506"/>
    <cellStyle name="2_du toan goi 12" xfId="1507"/>
    <cellStyle name="2_Du toan Goi 2" xfId="1508"/>
    <cellStyle name="2_Du toan Goi 2 2" xfId="1509"/>
    <cellStyle name="2_Du toan Goi 2 2 2" xfId="1510"/>
    <cellStyle name="2_Du toan Goi 2 2 2 2" xfId="1511"/>
    <cellStyle name="2_Du toan Goi 2 2 2 3" xfId="1512"/>
    <cellStyle name="2_Du toan Goi 2 2 2 4" xfId="1513"/>
    <cellStyle name="2_Du toan Goi 2 3" xfId="1514"/>
    <cellStyle name="2_Du toan Goi 2 4" xfId="1515"/>
    <cellStyle name="2_Du toan Goi 2 5" xfId="1516"/>
    <cellStyle name="2_Du toan Goi 2 6" xfId="1517"/>
    <cellStyle name="2_Du toan Goi 2 7" xfId="1518"/>
    <cellStyle name="2_Du toan goi 3 ngay 16-12-2006" xfId="1519"/>
    <cellStyle name="2_Du toan goi 3 ngay 16-12-2006 2" xfId="1520"/>
    <cellStyle name="2_Du toan goi 3 ngay 16-12-2006 2 2" xfId="1521"/>
    <cellStyle name="2_Du toan goi 3 ngay 16-12-2006 2 2 2" xfId="1522"/>
    <cellStyle name="2_Du toan goi 3 ngay 16-12-2006 2 2 3" xfId="1523"/>
    <cellStyle name="2_Du toan goi 3 ngay 16-12-2006 2 2 4" xfId="1524"/>
    <cellStyle name="2_Du toan goi 3 ngay 16-12-2006 3" xfId="1525"/>
    <cellStyle name="2_Du toan goi 3 ngay 16-12-2006 4" xfId="1526"/>
    <cellStyle name="2_Du toan goi 3 ngay 16-12-2006 5" xfId="1527"/>
    <cellStyle name="2_Du toan goi 3 ngay 16-12-2006 6" xfId="1528"/>
    <cellStyle name="2_Du toan goi 3 ngay 16-12-2006 7" xfId="1529"/>
    <cellStyle name="2_Du toan KT-TCsua theo TT 03 - YC 471" xfId="1530"/>
    <cellStyle name="2_Du toan KT-TCsua theo TT 03 - YC 471 2" xfId="1531"/>
    <cellStyle name="2_Du toan KT-TCsua theo TT 03 - YC 471 2 2" xfId="1532"/>
    <cellStyle name="2_Du toan KT-TCsua theo TT 03 - YC 471 2 2 2" xfId="1533"/>
    <cellStyle name="2_Du toan KT-TCsua theo TT 03 - YC 471 2 2 3" xfId="1534"/>
    <cellStyle name="2_Du toan KT-TCsua theo TT 03 - YC 471 2 2 4" xfId="1535"/>
    <cellStyle name="2_Du toan KT-TCsua theo TT 03 - YC 471 3" xfId="1536"/>
    <cellStyle name="2_Du toan KT-TCsua theo TT 03 - YC 471 4" xfId="1537"/>
    <cellStyle name="2_Du toan KT-TCsua theo TT 03 - YC 471 5" xfId="1538"/>
    <cellStyle name="2_Du toan KT-TCsua theo TT 03 - YC 471 6" xfId="1539"/>
    <cellStyle name="2_Du toan KT-TCsua theo TT 03 - YC 471 7" xfId="1540"/>
    <cellStyle name="2_Du toan ngay (28-10-2005)" xfId="1541"/>
    <cellStyle name="2_Du toan ngay (28-10-2005) 2" xfId="1542"/>
    <cellStyle name="2_Du toan ngay (28-10-2005) 2 2" xfId="1543"/>
    <cellStyle name="2_Du toan ngay (28-10-2005) 2 2 2" xfId="1544"/>
    <cellStyle name="2_Du toan ngay (28-10-2005) 2 2 3" xfId="1545"/>
    <cellStyle name="2_Du toan ngay (28-10-2005) 2 2 4" xfId="1546"/>
    <cellStyle name="2_Du toan ngay (28-10-2005) 3" xfId="1547"/>
    <cellStyle name="2_Du toan ngay (28-10-2005) 4" xfId="1548"/>
    <cellStyle name="2_Du toan ngay (28-10-2005) 5" xfId="1549"/>
    <cellStyle name="2_Du toan ngay (28-10-2005) 6" xfId="1550"/>
    <cellStyle name="2_Du toan ngay (28-10-2005) 7" xfId="1551"/>
    <cellStyle name="2_Du toan ngay 1-9-2004 (version 1)" xfId="1552"/>
    <cellStyle name="2_Du toan ngay 1-9-2004 (version 1) 2" xfId="1553"/>
    <cellStyle name="2_Du toan ngay 1-9-2004 (version 1) 2 2" xfId="1554"/>
    <cellStyle name="2_Du toan ngay 1-9-2004 (version 1) 2 2 2" xfId="1555"/>
    <cellStyle name="2_Du toan ngay 1-9-2004 (version 1) 2 2 3" xfId="1556"/>
    <cellStyle name="2_Du toan ngay 1-9-2004 (version 1) 2 2 4" xfId="1557"/>
    <cellStyle name="2_Du toan ngay 1-9-2004 (version 1) 3" xfId="1558"/>
    <cellStyle name="2_Du toan ngay 1-9-2004 (version 1) 4" xfId="1559"/>
    <cellStyle name="2_Du toan ngay 1-9-2004 (version 1) 5" xfId="1560"/>
    <cellStyle name="2_Du toan ngay 1-9-2004 (version 1) 6" xfId="1561"/>
    <cellStyle name="2_Du toan ngay 1-9-2004 (version 1) 7" xfId="1562"/>
    <cellStyle name="2_Du toan Phuong lam" xfId="1563"/>
    <cellStyle name="2_Du toan QL 27 (23-12-2005)" xfId="1564"/>
    <cellStyle name="2_Du toan QL 27 (23-12-2005) 2" xfId="1565"/>
    <cellStyle name="2_Du toan QL 27 (23-12-2005) 2 2" xfId="1566"/>
    <cellStyle name="2_Du toan QL 27 (23-12-2005) 2 2 2" xfId="1567"/>
    <cellStyle name="2_Du toan QL 27 (23-12-2005) 2 2 3" xfId="1568"/>
    <cellStyle name="2_Du toan QL 27 (23-12-2005) 2 2 4" xfId="1569"/>
    <cellStyle name="2_Du toan QL 27 (23-12-2005) 3" xfId="1570"/>
    <cellStyle name="2_Du toan QL 27 (23-12-2005) 4" xfId="1571"/>
    <cellStyle name="2_Du toan QL 27 (23-12-2005) 5" xfId="1572"/>
    <cellStyle name="2_Du toan QL 27 (23-12-2005) 6" xfId="1573"/>
    <cellStyle name="2_Du toan QL 27 (23-12-2005) 7" xfId="1574"/>
    <cellStyle name="2_Du_toan_Ho_Xa___Vinh_Tan_WB3 sua ngay 18-8-06" xfId="1575"/>
    <cellStyle name="2_Du_toan_Ho_Xa___Vinh_Tan_WB3 sua ngay 18-8-06 2" xfId="1576"/>
    <cellStyle name="2_Du_toan_Ho_Xa___Vinh_Tan_WB3 sua ngay 18-8-06 2 2" xfId="1577"/>
    <cellStyle name="2_Du_toan_Ho_Xa___Vinh_Tan_WB3 sua ngay 18-8-06 2 2 2" xfId="1578"/>
    <cellStyle name="2_Du_toan_Ho_Xa___Vinh_Tan_WB3 sua ngay 18-8-06 2 2 3" xfId="1579"/>
    <cellStyle name="2_Du_toan_Ho_Xa___Vinh_Tan_WB3 sua ngay 18-8-06 2 2 4" xfId="1580"/>
    <cellStyle name="2_Du_toan_Ho_Xa___Vinh_Tan_WB3 sua ngay 18-8-06 3" xfId="1581"/>
    <cellStyle name="2_Du_toan_Ho_Xa___Vinh_Tan_WB3 sua ngay 18-8-06 4" xfId="1582"/>
    <cellStyle name="2_Du_toan_Ho_Xa___Vinh_Tan_WB3 sua ngay 18-8-06 5" xfId="1583"/>
    <cellStyle name="2_Du_toan_Ho_Xa___Vinh_Tan_WB3 sua ngay 18-8-06 6" xfId="1584"/>
    <cellStyle name="2_Du_toan_Ho_Xa___Vinh_Tan_WB3 sua ngay 18-8-06 7" xfId="1585"/>
    <cellStyle name="2_DuAnKT ngay 11-2-2006" xfId="1586"/>
    <cellStyle name="2_DuAnKT ngay 11-2-2006 2" xfId="1587"/>
    <cellStyle name="2_DuAnKT ngay 11-2-2006 2 2" xfId="1588"/>
    <cellStyle name="2_DuAnKT ngay 11-2-2006 2 2 2" xfId="1589"/>
    <cellStyle name="2_DuAnKT ngay 11-2-2006 2 2 3" xfId="1590"/>
    <cellStyle name="2_DuAnKT ngay 11-2-2006 2 2 4" xfId="1591"/>
    <cellStyle name="2_DuAnKT ngay 11-2-2006 3" xfId="1592"/>
    <cellStyle name="2_DuAnKT ngay 11-2-2006 4" xfId="1593"/>
    <cellStyle name="2_DuAnKT ngay 11-2-2006 5" xfId="1594"/>
    <cellStyle name="2_DuAnKT ngay 11-2-2006 6" xfId="1595"/>
    <cellStyle name="2_DuAnKT ngay 11-2-2006 7" xfId="1596"/>
    <cellStyle name="2_Duong Thanh Hoa" xfId="1597"/>
    <cellStyle name="2_Duong Thanh Hoa 2" xfId="1598"/>
    <cellStyle name="2_Duong Thanh Hoa 2 2" xfId="1599"/>
    <cellStyle name="2_Duong Thanh Hoa 2 2 2" xfId="1600"/>
    <cellStyle name="2_Duong Thanh Hoa 2 2 3" xfId="1601"/>
    <cellStyle name="2_Duong Thanh Hoa 2 2 4" xfId="1602"/>
    <cellStyle name="2_Duong Thanh Hoa 3" xfId="1603"/>
    <cellStyle name="2_Duong Thanh Hoa 4" xfId="1604"/>
    <cellStyle name="2_Duong Thanh Hoa 5" xfId="1605"/>
    <cellStyle name="2_Duong Thanh Hoa 6" xfId="1606"/>
    <cellStyle name="2_Duong Thanh Hoa 7" xfId="1607"/>
    <cellStyle name="2_Gia_VL cau-JIBIC-Ha-tinh" xfId="1608"/>
    <cellStyle name="2_Gia_VL cau-JIBIC-Ha-tinh 2" xfId="1609"/>
    <cellStyle name="2_Gia_VL cau-JIBIC-Ha-tinh 2 2" xfId="1610"/>
    <cellStyle name="2_Gia_VL cau-JIBIC-Ha-tinh 2 2 2" xfId="1611"/>
    <cellStyle name="2_Gia_VL cau-JIBIC-Ha-tinh 2 2 3" xfId="1612"/>
    <cellStyle name="2_Gia_VL cau-JIBIC-Ha-tinh 2 2 4" xfId="1613"/>
    <cellStyle name="2_Gia_VL cau-JIBIC-Ha-tinh 3" xfId="1614"/>
    <cellStyle name="2_Gia_VL cau-JIBIC-Ha-tinh 4" xfId="1615"/>
    <cellStyle name="2_Gia_VL cau-JIBIC-Ha-tinh 5" xfId="1616"/>
    <cellStyle name="2_Gia_VL cau-JIBIC-Ha-tinh 6" xfId="1617"/>
    <cellStyle name="2_Gia_VL cau-JIBIC-Ha-tinh 7" xfId="1618"/>
    <cellStyle name="2_Gia_VLQL48_duyet " xfId="1619"/>
    <cellStyle name="2_Gia_VLQL48_duyet  2" xfId="1620"/>
    <cellStyle name="2_Gia_VLQL48_duyet  2 2" xfId="1621"/>
    <cellStyle name="2_Gia_VLQL48_duyet  2 2 2" xfId="1622"/>
    <cellStyle name="2_Gia_VLQL48_duyet  2 2 3" xfId="1623"/>
    <cellStyle name="2_Gia_VLQL48_duyet  2 2 4" xfId="1624"/>
    <cellStyle name="2_Gia_VLQL48_duyet  3" xfId="1625"/>
    <cellStyle name="2_Gia_VLQL48_duyet  4" xfId="1626"/>
    <cellStyle name="2_Gia_VLQL48_duyet  5" xfId="1627"/>
    <cellStyle name="2_Gia_VLQL48_duyet  6" xfId="1628"/>
    <cellStyle name="2_Gia_VLQL48_duyet  7" xfId="1629"/>
    <cellStyle name="2_goi 1" xfId="1630"/>
    <cellStyle name="2_Goi 1 (TT04)" xfId="1631"/>
    <cellStyle name="2_goi 1 duyet theo luong mo (an)" xfId="1632"/>
    <cellStyle name="2_Goi 1_1" xfId="1633"/>
    <cellStyle name="2_Goi 1_1 2" xfId="1634"/>
    <cellStyle name="2_Goi 1_1 2 2" xfId="1635"/>
    <cellStyle name="2_Goi 1_1 2 2 2" xfId="1636"/>
    <cellStyle name="2_Goi 1_1 2 2 3" xfId="1637"/>
    <cellStyle name="2_Goi 1_1 2 2 4" xfId="1638"/>
    <cellStyle name="2_Goi 1_1 3" xfId="1639"/>
    <cellStyle name="2_Goi 1_1 4" xfId="1640"/>
    <cellStyle name="2_Goi 1_1 5" xfId="1641"/>
    <cellStyle name="2_Goi 1_1 6" xfId="1642"/>
    <cellStyle name="2_Goi 1_1 7" xfId="1643"/>
    <cellStyle name="2_Goi so 1" xfId="1644"/>
    <cellStyle name="2_Goi thau so 1 (5-7-2006)" xfId="1645"/>
    <cellStyle name="2_Goi thau so 2 (20-6-2006)" xfId="1646"/>
    <cellStyle name="2_Goi02(25-05-2006)" xfId="1647"/>
    <cellStyle name="2_Goi02(25-05-2006) 2" xfId="1648"/>
    <cellStyle name="2_Goi02(25-05-2006) 2 2" xfId="1649"/>
    <cellStyle name="2_Goi02(25-05-2006) 2 2 2" xfId="1650"/>
    <cellStyle name="2_Goi02(25-05-2006) 2 2 3" xfId="1651"/>
    <cellStyle name="2_Goi02(25-05-2006) 2 2 4" xfId="1652"/>
    <cellStyle name="2_Goi02(25-05-2006) 3" xfId="1653"/>
    <cellStyle name="2_Goi02(25-05-2006) 4" xfId="1654"/>
    <cellStyle name="2_Goi02(25-05-2006) 5" xfId="1655"/>
    <cellStyle name="2_Goi02(25-05-2006) 6" xfId="1656"/>
    <cellStyle name="2_Goi02(25-05-2006) 7" xfId="1657"/>
    <cellStyle name="2_Goi1N206" xfId="1658"/>
    <cellStyle name="2_Goi1N206 2" xfId="1659"/>
    <cellStyle name="2_Goi1N206 2 2" xfId="1660"/>
    <cellStyle name="2_Goi1N206 2 2 2" xfId="1661"/>
    <cellStyle name="2_Goi1N206 2 2 3" xfId="1662"/>
    <cellStyle name="2_Goi1N206 2 2 4" xfId="1663"/>
    <cellStyle name="2_Goi1N206 3" xfId="1664"/>
    <cellStyle name="2_Goi1N206 4" xfId="1665"/>
    <cellStyle name="2_Goi1N206 5" xfId="1666"/>
    <cellStyle name="2_Goi1N206 6" xfId="1667"/>
    <cellStyle name="2_Goi1N206 7" xfId="1668"/>
    <cellStyle name="2_Goi2N206" xfId="1669"/>
    <cellStyle name="2_Goi2N206 2" xfId="1670"/>
    <cellStyle name="2_Goi2N206 2 2" xfId="1671"/>
    <cellStyle name="2_Goi2N206 2 2 2" xfId="1672"/>
    <cellStyle name="2_Goi2N206 2 2 3" xfId="1673"/>
    <cellStyle name="2_Goi2N206 2 2 4" xfId="1674"/>
    <cellStyle name="2_Goi2N206 3" xfId="1675"/>
    <cellStyle name="2_Goi2N206 4" xfId="1676"/>
    <cellStyle name="2_Goi2N206 5" xfId="1677"/>
    <cellStyle name="2_Goi2N206 6" xfId="1678"/>
    <cellStyle name="2_Goi2N206 7" xfId="1679"/>
    <cellStyle name="2_Goi4N216" xfId="1680"/>
    <cellStyle name="2_Goi4N216 2" xfId="1681"/>
    <cellStyle name="2_Goi4N216 2 2" xfId="1682"/>
    <cellStyle name="2_Goi4N216 2 2 2" xfId="1683"/>
    <cellStyle name="2_Goi4N216 2 2 3" xfId="1684"/>
    <cellStyle name="2_Goi4N216 2 2 4" xfId="1685"/>
    <cellStyle name="2_Goi4N216 3" xfId="1686"/>
    <cellStyle name="2_Goi4N216 4" xfId="1687"/>
    <cellStyle name="2_Goi4N216 5" xfId="1688"/>
    <cellStyle name="2_Goi4N216 6" xfId="1689"/>
    <cellStyle name="2_Goi4N216 7" xfId="1690"/>
    <cellStyle name="2_Goi5N216" xfId="1691"/>
    <cellStyle name="2_Goi5N216 2" xfId="1692"/>
    <cellStyle name="2_Goi5N216 2 2" xfId="1693"/>
    <cellStyle name="2_Goi5N216 2 2 2" xfId="1694"/>
    <cellStyle name="2_Goi5N216 2 2 3" xfId="1695"/>
    <cellStyle name="2_Goi5N216 2 2 4" xfId="1696"/>
    <cellStyle name="2_Goi5N216 3" xfId="1697"/>
    <cellStyle name="2_Goi5N216 4" xfId="1698"/>
    <cellStyle name="2_Goi5N216 5" xfId="1699"/>
    <cellStyle name="2_Goi5N216 6" xfId="1700"/>
    <cellStyle name="2_Goi5N216 7" xfId="1701"/>
    <cellStyle name="2_Hoi Song" xfId="1702"/>
    <cellStyle name="2_HT-LO" xfId="1703"/>
    <cellStyle name="2_HT-LO 2" xfId="1704"/>
    <cellStyle name="2_HT-LO 2 2" xfId="1705"/>
    <cellStyle name="2_HT-LO 2 2 2" xfId="1706"/>
    <cellStyle name="2_HT-LO 2 2 3" xfId="1707"/>
    <cellStyle name="2_HT-LO 2 2 4" xfId="1708"/>
    <cellStyle name="2_HT-LO 3" xfId="1709"/>
    <cellStyle name="2_HT-LO 4" xfId="1710"/>
    <cellStyle name="2_HT-LO 5" xfId="1711"/>
    <cellStyle name="2_HT-LO 6" xfId="1712"/>
    <cellStyle name="2_HT-LO 7" xfId="1713"/>
    <cellStyle name="2_Khoi luong" xfId="1714"/>
    <cellStyle name="2_Khoi luong 2" xfId="1715"/>
    <cellStyle name="2_Khoi luong 2 2" xfId="1716"/>
    <cellStyle name="2_Khoi luong 2 2 2" xfId="1717"/>
    <cellStyle name="2_Khoi luong 2 2 3" xfId="1718"/>
    <cellStyle name="2_Khoi luong 2 2 4" xfId="1719"/>
    <cellStyle name="2_Khoi luong 3" xfId="1720"/>
    <cellStyle name="2_Khoi luong 4" xfId="1721"/>
    <cellStyle name="2_Khoi luong 5" xfId="1722"/>
    <cellStyle name="2_Khoi luong 6" xfId="1723"/>
    <cellStyle name="2_Khoi luong 7" xfId="1724"/>
    <cellStyle name="2_Khoi luong doan 1" xfId="1725"/>
    <cellStyle name="2_Khoi luong doan 1 2" xfId="1726"/>
    <cellStyle name="2_Khoi luong doan 1 2 2" xfId="1727"/>
    <cellStyle name="2_Khoi luong doan 1 2 2 2" xfId="1728"/>
    <cellStyle name="2_Khoi luong doan 1 2 2 3" xfId="1729"/>
    <cellStyle name="2_Khoi luong doan 1 2 2 4" xfId="1730"/>
    <cellStyle name="2_Khoi luong doan 1 3" xfId="1731"/>
    <cellStyle name="2_Khoi luong doan 1 4" xfId="1732"/>
    <cellStyle name="2_Khoi luong doan 1 5" xfId="1733"/>
    <cellStyle name="2_Khoi luong doan 1 6" xfId="1734"/>
    <cellStyle name="2_Khoi luong doan 1 7" xfId="1735"/>
    <cellStyle name="2_Khoi luong doan 2" xfId="1736"/>
    <cellStyle name="2_Khoi luong doan 2 2" xfId="1737"/>
    <cellStyle name="2_Khoi luong doan 2 2 2" xfId="1738"/>
    <cellStyle name="2_Khoi luong doan 2 2 2 2" xfId="1739"/>
    <cellStyle name="2_Khoi luong doan 2 2 2 3" xfId="1740"/>
    <cellStyle name="2_Khoi luong doan 2 2 2 4" xfId="1741"/>
    <cellStyle name="2_Khoi luong doan 2 3" xfId="1742"/>
    <cellStyle name="2_Khoi luong doan 2 4" xfId="1743"/>
    <cellStyle name="2_Khoi luong doan 2 5" xfId="1744"/>
    <cellStyle name="2_Khoi luong doan 2 6" xfId="1745"/>
    <cellStyle name="2_Khoi luong doan 2 7" xfId="1746"/>
    <cellStyle name="2_Khoi Luong Hoang Truong - Hoang Phu" xfId="1747"/>
    <cellStyle name="2_Khoi Luong Hoang Truong - Hoang Phu 2" xfId="1748"/>
    <cellStyle name="2_Khoi Luong Hoang Truong - Hoang Phu 2 2" xfId="1749"/>
    <cellStyle name="2_Khoi Luong Hoang Truong - Hoang Phu 2 2 2" xfId="1750"/>
    <cellStyle name="2_Khoi Luong Hoang Truong - Hoang Phu 2 2 3" xfId="1751"/>
    <cellStyle name="2_Khoi Luong Hoang Truong - Hoang Phu 2 2 4" xfId="1752"/>
    <cellStyle name="2_Khoi Luong Hoang Truong - Hoang Phu 3" xfId="1753"/>
    <cellStyle name="2_Khoi Luong Hoang Truong - Hoang Phu 4" xfId="1754"/>
    <cellStyle name="2_Khoi Luong Hoang Truong - Hoang Phu 5" xfId="1755"/>
    <cellStyle name="2_Khoi Luong Hoang Truong - Hoang Phu 6" xfId="1756"/>
    <cellStyle name="2_Khoi Luong Hoang Truong - Hoang Phu 7" xfId="1757"/>
    <cellStyle name="2_Khoi nghi PDPhungPA1" xfId="1758"/>
    <cellStyle name="2_Khoi nghi PDPhungPA1 2" xfId="1759"/>
    <cellStyle name="2_Khoi nghi PDPhungPA1 2 2" xfId="1760"/>
    <cellStyle name="2_Khoi nghi PDPhungPA1 2 2 2" xfId="1761"/>
    <cellStyle name="2_Khoi nghi PDPhungPA1 2 2 3" xfId="1762"/>
    <cellStyle name="2_Khoi nghi PDPhungPA1 2 2 4" xfId="1763"/>
    <cellStyle name="2_Khoi nghi PDPhungPA1 3" xfId="1764"/>
    <cellStyle name="2_Khoi nghi PDPhungPA1 4" xfId="1765"/>
    <cellStyle name="2_Khoi nghi PDPhungPA1 5" xfId="1766"/>
    <cellStyle name="2_Khoi nghi PDPhungPA1 6" xfId="1767"/>
    <cellStyle name="2_Khoi nghi PDPhungPA1 7" xfId="1768"/>
    <cellStyle name="2_khoiluong" xfId="1769"/>
    <cellStyle name="2_khoiluong 2" xfId="1770"/>
    <cellStyle name="2_khoiluong 2 2" xfId="1771"/>
    <cellStyle name="2_khoiluong 2 2 2" xfId="1772"/>
    <cellStyle name="2_khoiluong 2 2 3" xfId="1773"/>
    <cellStyle name="2_khoiluong 2 2 4" xfId="1774"/>
    <cellStyle name="2_khoiluong 3" xfId="1775"/>
    <cellStyle name="2_khoiluong 4" xfId="1776"/>
    <cellStyle name="2_khoiluong 5" xfId="1777"/>
    <cellStyle name="2_khoiluong 6" xfId="1778"/>
    <cellStyle name="2_khoiluong 7" xfId="1779"/>
    <cellStyle name="2_Khoiluong12-13" xfId="1780"/>
    <cellStyle name="2_KL" xfId="1781"/>
    <cellStyle name="2_KL 2" xfId="1782"/>
    <cellStyle name="2_KL 2 2" xfId="1783"/>
    <cellStyle name="2_KL 2 2 2" xfId="1784"/>
    <cellStyle name="2_KL 2 2 3" xfId="1785"/>
    <cellStyle name="2_KL 2 2 4" xfId="1786"/>
    <cellStyle name="2_KL 3" xfId="1787"/>
    <cellStyle name="2_KL 4" xfId="1788"/>
    <cellStyle name="2_KL 5" xfId="1789"/>
    <cellStyle name="2_KL 6" xfId="1790"/>
    <cellStyle name="2_KL 7" xfId="1791"/>
    <cellStyle name="2_KL12-13,16-17" xfId="1792"/>
    <cellStyle name="2_Kl1-8-05" xfId="1793"/>
    <cellStyle name="2_Kl6-6-05" xfId="1794"/>
    <cellStyle name="2_Kldoan3" xfId="1795"/>
    <cellStyle name="2_Kldoan3 2" xfId="1796"/>
    <cellStyle name="2_Kldoan3 2 2" xfId="1797"/>
    <cellStyle name="2_Kldoan3 2 2 2" xfId="1798"/>
    <cellStyle name="2_Kldoan3 2 2 3" xfId="1799"/>
    <cellStyle name="2_Kldoan3 2 2 4" xfId="1800"/>
    <cellStyle name="2_Kldoan3 3" xfId="1801"/>
    <cellStyle name="2_Kldoan3 4" xfId="1802"/>
    <cellStyle name="2_Kldoan3 5" xfId="1803"/>
    <cellStyle name="2_Kldoan3 6" xfId="1804"/>
    <cellStyle name="2_Kldoan3 7" xfId="1805"/>
    <cellStyle name="2_Klnutgiao" xfId="1806"/>
    <cellStyle name="2_KLPA2s" xfId="1807"/>
    <cellStyle name="2_KlQdinhduyet" xfId="1808"/>
    <cellStyle name="2_KlQdinhduyet 2" xfId="1809"/>
    <cellStyle name="2_KlQdinhduyet 2 2" xfId="1810"/>
    <cellStyle name="2_KlQdinhduyet 2 2 2" xfId="1811"/>
    <cellStyle name="2_KlQdinhduyet 2 2 3" xfId="1812"/>
    <cellStyle name="2_KlQdinhduyet 2 2 4" xfId="1813"/>
    <cellStyle name="2_KlQdinhduyet 3" xfId="1814"/>
    <cellStyle name="2_KlQdinhduyet 4" xfId="1815"/>
    <cellStyle name="2_KlQdinhduyet 5" xfId="1816"/>
    <cellStyle name="2_KlQdinhduyet 6" xfId="1817"/>
    <cellStyle name="2_KlQdinhduyet 7" xfId="1818"/>
    <cellStyle name="2_KlQL4goi5KCS" xfId="1819"/>
    <cellStyle name="2_Kltayth" xfId="1820"/>
    <cellStyle name="2_KltaythQDduyet" xfId="1821"/>
    <cellStyle name="2_Kluong4-2004" xfId="1822"/>
    <cellStyle name="2_Kluong4-2004 2" xfId="1823"/>
    <cellStyle name="2_Kluong4-2004 2 2" xfId="1824"/>
    <cellStyle name="2_Kluong4-2004 2 2 2" xfId="1825"/>
    <cellStyle name="2_Kluong4-2004 2 2 3" xfId="1826"/>
    <cellStyle name="2_Kluong4-2004 2 2 4" xfId="1827"/>
    <cellStyle name="2_Kluong4-2004 3" xfId="1828"/>
    <cellStyle name="2_Kluong4-2004 4" xfId="1829"/>
    <cellStyle name="2_Kluong4-2004 5" xfId="1830"/>
    <cellStyle name="2_Kluong4-2004 6" xfId="1831"/>
    <cellStyle name="2_Kluong4-2004 7" xfId="1832"/>
    <cellStyle name="2_kluongduong13" xfId="1833"/>
    <cellStyle name="2_Km13-Km16" xfId="1834"/>
    <cellStyle name="2_Luong A6" xfId="1835"/>
    <cellStyle name="2_maugiacotaluy" xfId="1836"/>
    <cellStyle name="2_My Thanh Son Thanh" xfId="1837"/>
    <cellStyle name="2_NenmatduongNTs" xfId="1838"/>
    <cellStyle name="2_NenmatduongNTs 2" xfId="1839"/>
    <cellStyle name="2_NenmatduongNTs 2 2" xfId="1840"/>
    <cellStyle name="2_NenmatduongNTs 2 2 2" xfId="1841"/>
    <cellStyle name="2_NenmatduongNTs 2 2 3" xfId="1842"/>
    <cellStyle name="2_NenmatduongNTs 2 2 4" xfId="1843"/>
    <cellStyle name="2_NenmatduongNTs 3" xfId="1844"/>
    <cellStyle name="2_NenmatduongNTs 4" xfId="1845"/>
    <cellStyle name="2_NenmatduongNTs 5" xfId="1846"/>
    <cellStyle name="2_NenmatduongNTs 6" xfId="1847"/>
    <cellStyle name="2_NenmatduongNTs 7" xfId="1848"/>
    <cellStyle name="2_Nhom I" xfId="1849"/>
    <cellStyle name="2_Nhom I 2" xfId="1850"/>
    <cellStyle name="2_Nhom I 2 2" xfId="1851"/>
    <cellStyle name="2_Nhom I 2 2 2" xfId="1852"/>
    <cellStyle name="2_Nhom I 2 2 3" xfId="1853"/>
    <cellStyle name="2_Nhom I 2 2 4" xfId="1854"/>
    <cellStyle name="2_Nhom I 3" xfId="1855"/>
    <cellStyle name="2_Nhom I 4" xfId="1856"/>
    <cellStyle name="2_Nhom I 5" xfId="1857"/>
    <cellStyle name="2_Nhom I 6" xfId="1858"/>
    <cellStyle name="2_Nhom I 7" xfId="1859"/>
    <cellStyle name="2_Project N.Du" xfId="1860"/>
    <cellStyle name="2_Project N.Du 2" xfId="1861"/>
    <cellStyle name="2_Project N.Du 2 2" xfId="1862"/>
    <cellStyle name="2_Project N.Du 2 2 2" xfId="1863"/>
    <cellStyle name="2_Project N.Du 2 2 3" xfId="1864"/>
    <cellStyle name="2_Project N.Du 2 2 4" xfId="1865"/>
    <cellStyle name="2_Project N.Du 3" xfId="1866"/>
    <cellStyle name="2_Project N.Du 4" xfId="1867"/>
    <cellStyle name="2_Project N.Du 5" xfId="1868"/>
    <cellStyle name="2_Project N.Du 6" xfId="1869"/>
    <cellStyle name="2_Project N.Du 7" xfId="1870"/>
    <cellStyle name="2_Project N.Du.dien" xfId="1871"/>
    <cellStyle name="2_Project QL4" xfId="1872"/>
    <cellStyle name="2_Project QL4 goi 7" xfId="1873"/>
    <cellStyle name="2_Project QL4 goi 7 2" xfId="1874"/>
    <cellStyle name="2_Project QL4 goi 7 2 2" xfId="1875"/>
    <cellStyle name="2_Project QL4 goi 7 2 2 2" xfId="1876"/>
    <cellStyle name="2_Project QL4 goi 7 2 2 3" xfId="1877"/>
    <cellStyle name="2_Project QL4 goi 7 2 2 4" xfId="1878"/>
    <cellStyle name="2_Project QL4 goi 7 3" xfId="1879"/>
    <cellStyle name="2_Project QL4 goi 7 4" xfId="1880"/>
    <cellStyle name="2_Project QL4 goi 7 5" xfId="1881"/>
    <cellStyle name="2_Project QL4 goi 7 6" xfId="1882"/>
    <cellStyle name="2_Project QL4 goi 7 7" xfId="1883"/>
    <cellStyle name="2_Project QL4 goi5" xfId="1884"/>
    <cellStyle name="2_Project QL4 goi8" xfId="1885"/>
    <cellStyle name="2_Sheet1" xfId="1886"/>
    <cellStyle name="2_t" xfId="1887"/>
    <cellStyle name="2_Tay THoa" xfId="1888"/>
    <cellStyle name="2_Tay THoa 2" xfId="1889"/>
    <cellStyle name="2_Tay THoa 2 2" xfId="1890"/>
    <cellStyle name="2_Tay THoa 2 2 2" xfId="1891"/>
    <cellStyle name="2_Tay THoa 2 2 3" xfId="1892"/>
    <cellStyle name="2_Tay THoa 2 2 4" xfId="1893"/>
    <cellStyle name="2_Tay THoa 3" xfId="1894"/>
    <cellStyle name="2_Tay THoa 4" xfId="1895"/>
    <cellStyle name="2_Tay THoa 5" xfId="1896"/>
    <cellStyle name="2_Tay THoa 6" xfId="1897"/>
    <cellStyle name="2_Tay THoa 7" xfId="1898"/>
    <cellStyle name="2_TDTNXP6(duyet)" xfId="1899"/>
    <cellStyle name="2_TDTNXP6(duyet) 2" xfId="1900"/>
    <cellStyle name="2_TDTNXP6(duyet) 2 2" xfId="1901"/>
    <cellStyle name="2_TDTNXP6(duyet) 2 2 2" xfId="1902"/>
    <cellStyle name="2_TDTNXP6(duyet) 2 2 3" xfId="1903"/>
    <cellStyle name="2_TDTNXP6(duyet) 2 2 4" xfId="1904"/>
    <cellStyle name="2_TDTNXP6(duyet) 3" xfId="1905"/>
    <cellStyle name="2_TDTNXP6(duyet) 4" xfId="1906"/>
    <cellStyle name="2_TDTNXP6(duyet) 5" xfId="1907"/>
    <cellStyle name="2_TDTNXP6(duyet) 6" xfId="1908"/>
    <cellStyle name="2_TDTNXP6(duyet) 7" xfId="1909"/>
    <cellStyle name="2_Tham tra (8-11)1" xfId="1910"/>
    <cellStyle name="2_Tham tra (8-11)1 2" xfId="1911"/>
    <cellStyle name="2_Tham tra (8-11)1 2 2" xfId="1912"/>
    <cellStyle name="2_Tham tra (8-11)1 2 2 2" xfId="1913"/>
    <cellStyle name="2_Tham tra (8-11)1 2 2 3" xfId="1914"/>
    <cellStyle name="2_Tham tra (8-11)1 2 2 4" xfId="1915"/>
    <cellStyle name="2_Tham tra (8-11)1 3" xfId="1916"/>
    <cellStyle name="2_Tham tra (8-11)1 4" xfId="1917"/>
    <cellStyle name="2_Tham tra (8-11)1 5" xfId="1918"/>
    <cellStyle name="2_Tham tra (8-11)1 6" xfId="1919"/>
    <cellStyle name="2_Tham tra (8-11)1 7" xfId="1920"/>
    <cellStyle name="2_Tong hop DT dieu chinh duong 38-95" xfId="1921"/>
    <cellStyle name="2_Tong hop khoi luong duong 557 (30-5-2006)" xfId="1922"/>
    <cellStyle name="2_Tong muc dau tu" xfId="1923"/>
    <cellStyle name="2_TRUNG PMU 5" xfId="1924"/>
    <cellStyle name="2_Tuyen duong 1722N Ba Che - Thieu Toan" xfId="1925"/>
    <cellStyle name="2_Tuyen so 1-Km0+00 - Km0+852.56" xfId="1926"/>
    <cellStyle name="2_Tuyen so 1-Km0+00 - Km0+852.56 2" xfId="1927"/>
    <cellStyle name="2_Tuyen so 1-Km0+00 - Km0+852.56 2 2" xfId="1928"/>
    <cellStyle name="2_Tuyen so 1-Km0+00 - Km0+852.56 2 2 2" xfId="1929"/>
    <cellStyle name="2_Tuyen so 1-Km0+00 - Km0+852.56 2 2 3" xfId="1930"/>
    <cellStyle name="2_Tuyen so 1-Km0+00 - Km0+852.56 2 2 4" xfId="1931"/>
    <cellStyle name="2_Tuyen so 1-Km0+00 - Km0+852.56 3" xfId="1932"/>
    <cellStyle name="2_Tuyen so 1-Km0+00 - Km0+852.56 4" xfId="1933"/>
    <cellStyle name="2_Tuyen so 1-Km0+00 - Km0+852.56 5" xfId="1934"/>
    <cellStyle name="2_Tuyen so 1-Km0+00 - Km0+852.56 6" xfId="1935"/>
    <cellStyle name="2_Tuyen so 1-Km0+00 - Km0+852.56 7" xfId="1936"/>
    <cellStyle name="2_TV sua ngay 02-08-06" xfId="1937"/>
    <cellStyle name="2_TV sua ngay 02-08-06 2" xfId="1938"/>
    <cellStyle name="2_TV sua ngay 02-08-06 2 2" xfId="1939"/>
    <cellStyle name="2_TV sua ngay 02-08-06 2 2 2" xfId="1940"/>
    <cellStyle name="2_TV sua ngay 02-08-06 2 2 3" xfId="1941"/>
    <cellStyle name="2_TV sua ngay 02-08-06 2 2 4" xfId="1942"/>
    <cellStyle name="2_TV sua ngay 02-08-06 3" xfId="1943"/>
    <cellStyle name="2_TV sua ngay 02-08-06 4" xfId="1944"/>
    <cellStyle name="2_TV sua ngay 02-08-06 5" xfId="1945"/>
    <cellStyle name="2_TV sua ngay 02-08-06 6" xfId="1946"/>
    <cellStyle name="2_TV sua ngay 02-08-06 7" xfId="1947"/>
    <cellStyle name="2_VatLieu 3 cau -NA" xfId="1948"/>
    <cellStyle name="2_VatLieu 3 cau -NA 2" xfId="1949"/>
    <cellStyle name="2_VatLieu 3 cau -NA 2 2" xfId="1950"/>
    <cellStyle name="2_VatLieu 3 cau -NA 2 2 2" xfId="1951"/>
    <cellStyle name="2_VatLieu 3 cau -NA 2 2 3" xfId="1952"/>
    <cellStyle name="2_VatLieu 3 cau -NA 2 2 4" xfId="1953"/>
    <cellStyle name="2_VatLieu 3 cau -NA 3" xfId="1954"/>
    <cellStyle name="2_VatLieu 3 cau -NA 4" xfId="1955"/>
    <cellStyle name="2_VatLieu 3 cau -NA 5" xfId="1956"/>
    <cellStyle name="2_VatLieu 3 cau -NA 6" xfId="1957"/>
    <cellStyle name="2_VatLieu 3 cau -NA 7" xfId="1958"/>
    <cellStyle name="2_ÿÿÿÿÿ" xfId="1959"/>
    <cellStyle name="2_ÿÿÿÿÿ_1" xfId="1960"/>
    <cellStyle name="2_ÿÿÿÿÿ_1 2" xfId="1961"/>
    <cellStyle name="2_ÿÿÿÿÿ_1 2 2" xfId="1962"/>
    <cellStyle name="2_ÿÿÿÿÿ_1 2 2 2" xfId="1963"/>
    <cellStyle name="2_ÿÿÿÿÿ_1 2 2 3" xfId="1964"/>
    <cellStyle name="2_ÿÿÿÿÿ_1 2 2 4" xfId="1965"/>
    <cellStyle name="2_ÿÿÿÿÿ_1 3" xfId="1966"/>
    <cellStyle name="2_ÿÿÿÿÿ_1 4" xfId="1967"/>
    <cellStyle name="2_ÿÿÿÿÿ_1 5" xfId="1968"/>
    <cellStyle name="2_ÿÿÿÿÿ_1 6" xfId="1969"/>
    <cellStyle name="2_ÿÿÿÿÿ_1 7" xfId="1970"/>
    <cellStyle name="2_ÿÿÿÿÿ_Book1" xfId="1971"/>
    <cellStyle name="2_ÿÿÿÿÿ_Book1 2" xfId="1972"/>
    <cellStyle name="2_ÿÿÿÿÿ_Book1 2 2" xfId="1973"/>
    <cellStyle name="2_ÿÿÿÿÿ_Book1 2 2 2" xfId="1974"/>
    <cellStyle name="2_ÿÿÿÿÿ_Book1 2 2 2 2" xfId="1975"/>
    <cellStyle name="2_ÿÿÿÿÿ_Book1 2 2 3" xfId="1976"/>
    <cellStyle name="2_ÿÿÿÿÿ_Book1 2 2 3 2" xfId="1977"/>
    <cellStyle name="2_ÿÿÿÿÿ_Book1 2 3" xfId="1978"/>
    <cellStyle name="2_ÿÿÿÿÿ_Book1 3" xfId="1979"/>
    <cellStyle name="2_ÿÿÿÿÿ_Book1 3 2" xfId="1980"/>
    <cellStyle name="2_ÿÿÿÿÿ_Book1 4" xfId="1981"/>
    <cellStyle name="2_ÿÿÿÿÿ_Book1 4 2" xfId="1982"/>
    <cellStyle name="2_ÿÿÿÿÿ_Book1 5" xfId="1983"/>
    <cellStyle name="2_ÿÿÿÿÿ_Book1 5 2" xfId="1984"/>
    <cellStyle name="2_ÿÿÿÿÿ_Book1 6" xfId="1985"/>
    <cellStyle name="2_ÿÿÿÿÿ_Book1 6 2" xfId="1986"/>
    <cellStyle name="2_ÿÿÿÿÿ_Tong hop DT dieu chinh duong 38-95" xfId="1987"/>
    <cellStyle name="2_ÿÿÿÿÿ_Tong hop DT dieu chinh duong 38-95 2" xfId="1988"/>
    <cellStyle name="2_ÿÿÿÿÿ_Tong hop DT dieu chinh duong 38-95 2 2" xfId="1989"/>
    <cellStyle name="2_ÿÿÿÿÿ_Tong hop DT dieu chinh duong 38-95 2 2 2" xfId="1990"/>
    <cellStyle name="2_ÿÿÿÿÿ_Tong hop DT dieu chinh duong 38-95 2 2 2 2" xfId="1991"/>
    <cellStyle name="2_ÿÿÿÿÿ_Tong hop DT dieu chinh duong 38-95 2 2 3" xfId="1992"/>
    <cellStyle name="2_ÿÿÿÿÿ_Tong hop DT dieu chinh duong 38-95 2 2 3 2" xfId="1993"/>
    <cellStyle name="2_ÿÿÿÿÿ_Tong hop DT dieu chinh duong 38-95 2 3" xfId="1994"/>
    <cellStyle name="2_ÿÿÿÿÿ_Tong hop DT dieu chinh duong 38-95 3" xfId="1995"/>
    <cellStyle name="2_ÿÿÿÿÿ_Tong hop DT dieu chinh duong 38-95 3 2" xfId="1996"/>
    <cellStyle name="2_ÿÿÿÿÿ_Tong hop DT dieu chinh duong 38-95 4" xfId="1997"/>
    <cellStyle name="2_ÿÿÿÿÿ_Tong hop DT dieu chinh duong 38-95 4 2" xfId="1998"/>
    <cellStyle name="2_ÿÿÿÿÿ_Tong hop DT dieu chinh duong 38-95 5" xfId="1999"/>
    <cellStyle name="2_ÿÿÿÿÿ_Tong hop DT dieu chinh duong 38-95 5 2" xfId="2000"/>
    <cellStyle name="2_ÿÿÿÿÿ_Tong hop DT dieu chinh duong 38-95 6" xfId="2001"/>
    <cellStyle name="2_ÿÿÿÿÿ_Tong hop DT dieu chinh duong 38-95 6 2" xfId="2002"/>
    <cellStyle name="20" xfId="2003"/>
    <cellStyle name="20 2" xfId="2004"/>
    <cellStyle name="20 2 2" xfId="2005"/>
    <cellStyle name="20 2 2 2" xfId="2006"/>
    <cellStyle name="20 2 2 2 2" xfId="2007"/>
    <cellStyle name="20 2 2 3" xfId="2008"/>
    <cellStyle name="20 2 2 3 2" xfId="2009"/>
    <cellStyle name="20 2 3" xfId="2010"/>
    <cellStyle name="20 3" xfId="2011"/>
    <cellStyle name="20 3 2" xfId="2012"/>
    <cellStyle name="20 4" xfId="2013"/>
    <cellStyle name="20 4 2" xfId="2014"/>
    <cellStyle name="20 5" xfId="2015"/>
    <cellStyle name="20 5 2" xfId="2016"/>
    <cellStyle name="20 6" xfId="2017"/>
    <cellStyle name="20 6 2" xfId="2018"/>
    <cellStyle name="20% - Accent1 2" xfId="2019"/>
    <cellStyle name="20% - Accent1 2 2" xfId="2020"/>
    <cellStyle name="20% - Accent1 3" xfId="2021"/>
    <cellStyle name="20% - Accent2 2" xfId="2022"/>
    <cellStyle name="20% - Accent2 2 2" xfId="2023"/>
    <cellStyle name="20% - Accent2 3" xfId="2024"/>
    <cellStyle name="20% - Accent3 2" xfId="2025"/>
    <cellStyle name="20% - Accent3 2 2" xfId="2026"/>
    <cellStyle name="20% - Accent3 3" xfId="2027"/>
    <cellStyle name="20% - Accent4 2" xfId="2028"/>
    <cellStyle name="20% - Accent4 2 2" xfId="2029"/>
    <cellStyle name="20% - Accent4 3" xfId="2030"/>
    <cellStyle name="20% - Accent5 2" xfId="2031"/>
    <cellStyle name="20% - Accent5 2 2" xfId="2032"/>
    <cellStyle name="20% - Accent5 3" xfId="2033"/>
    <cellStyle name="20% - Accent6 2" xfId="2034"/>
    <cellStyle name="20% - Accent6 2 2" xfId="2035"/>
    <cellStyle name="20% - Accent6 3" xfId="2036"/>
    <cellStyle name="3" xfId="2037"/>
    <cellStyle name="3_6.Bang_luong_moi_XDCB" xfId="2038"/>
    <cellStyle name="3_Bang tong hop khoi luong" xfId="2039"/>
    <cellStyle name="3_Book1" xfId="2040"/>
    <cellStyle name="3_Book1_1" xfId="2041"/>
    <cellStyle name="3_Book1_1 2" xfId="2042"/>
    <cellStyle name="3_Book1_1 2 2" xfId="2043"/>
    <cellStyle name="3_Book1_1 2 2 2" xfId="2044"/>
    <cellStyle name="3_Book1_1 2 2 3" xfId="2045"/>
    <cellStyle name="3_Book1_1 2 2 4" xfId="2046"/>
    <cellStyle name="3_Book1_1 3" xfId="2047"/>
    <cellStyle name="3_Book1_1 4" xfId="2048"/>
    <cellStyle name="3_Book1_1 5" xfId="2049"/>
    <cellStyle name="3_Book1_1 6" xfId="2050"/>
    <cellStyle name="3_Book1_1 7" xfId="2051"/>
    <cellStyle name="3_Book1_Book1" xfId="2052"/>
    <cellStyle name="3_Book1_Book1 2" xfId="2053"/>
    <cellStyle name="3_Book1_Book1 2 2" xfId="2054"/>
    <cellStyle name="3_Book1_Book1 2 2 2" xfId="2055"/>
    <cellStyle name="3_Book1_Book1 2 2 3" xfId="2056"/>
    <cellStyle name="3_Book1_Book1 2 2 4" xfId="2057"/>
    <cellStyle name="3_Book1_Book1 3" xfId="2058"/>
    <cellStyle name="3_Book1_Book1 4" xfId="2059"/>
    <cellStyle name="3_Book1_Book1 5" xfId="2060"/>
    <cellStyle name="3_Book1_Book1 6" xfId="2061"/>
    <cellStyle name="3_Book1_Book1 7" xfId="2062"/>
    <cellStyle name="3_Book1_Book3" xfId="2063"/>
    <cellStyle name="3_Book1_Book3 2" xfId="2064"/>
    <cellStyle name="3_Book1_Book3 2 2" xfId="2065"/>
    <cellStyle name="3_Book1_Book3 2 2 2" xfId="2066"/>
    <cellStyle name="3_Book1_Book3 2 2 3" xfId="2067"/>
    <cellStyle name="3_Book1_Book3 2 2 4" xfId="2068"/>
    <cellStyle name="3_Book1_Book3 3" xfId="2069"/>
    <cellStyle name="3_Book1_Book3 4" xfId="2070"/>
    <cellStyle name="3_Book1_Book3 5" xfId="2071"/>
    <cellStyle name="3_Book1_Book3 6" xfId="2072"/>
    <cellStyle name="3_Book1_Book3 7" xfId="2073"/>
    <cellStyle name="3_Book1_Cau Hoa Son Km 1+441.06 (22-10-2006)" xfId="2074"/>
    <cellStyle name="3_Book1_Cau Hoa Son Km 1+441.06 (22-10-2006) 2" xfId="2075"/>
    <cellStyle name="3_Book1_Cau Hoa Son Km 1+441.06 (22-10-2006) 2 2" xfId="2076"/>
    <cellStyle name="3_Book1_Cau Hoa Son Km 1+441.06 (22-10-2006) 2 2 2" xfId="2077"/>
    <cellStyle name="3_Book1_Cau Hoa Son Km 1+441.06 (22-10-2006) 2 2 3" xfId="2078"/>
    <cellStyle name="3_Book1_Cau Hoa Son Km 1+441.06 (22-10-2006) 2 2 4" xfId="2079"/>
    <cellStyle name="3_Book1_Cau Hoa Son Km 1+441.06 (22-10-2006) 3" xfId="2080"/>
    <cellStyle name="3_Book1_Cau Hoa Son Km 1+441.06 (22-10-2006) 4" xfId="2081"/>
    <cellStyle name="3_Book1_Cau Hoa Son Km 1+441.06 (22-10-2006) 5" xfId="2082"/>
    <cellStyle name="3_Book1_Cau Hoa Son Km 1+441.06 (22-10-2006) 6" xfId="2083"/>
    <cellStyle name="3_Book1_Cau Hoa Son Km 1+441.06 (22-10-2006) 7" xfId="2084"/>
    <cellStyle name="3_Book1_Cau Hoa Son Km 1+441.06 (5-7-2006)" xfId="2085"/>
    <cellStyle name="3_Book1_Cau Hoa Son Km 1+441.06 (5-7-2006) 2" xfId="2086"/>
    <cellStyle name="3_Book1_Cau Hoa Son Km 1+441.06 (5-7-2006) 2 2" xfId="2087"/>
    <cellStyle name="3_Book1_Cau Hoa Son Km 1+441.06 (5-7-2006) 2 2 2" xfId="2088"/>
    <cellStyle name="3_Book1_Cau Hoa Son Km 1+441.06 (5-7-2006) 2 2 3" xfId="2089"/>
    <cellStyle name="3_Book1_Cau Hoa Son Km 1+441.06 (5-7-2006) 2 2 4" xfId="2090"/>
    <cellStyle name="3_Book1_Cau Hoa Son Km 1+441.06 (5-7-2006) 3" xfId="2091"/>
    <cellStyle name="3_Book1_Cau Hoa Son Km 1+441.06 (5-7-2006) 4" xfId="2092"/>
    <cellStyle name="3_Book1_Cau Hoa Son Km 1+441.06 (5-7-2006) 5" xfId="2093"/>
    <cellStyle name="3_Book1_Cau Hoa Son Km 1+441.06 (5-7-2006) 6" xfId="2094"/>
    <cellStyle name="3_Book1_Cau Hoa Son Km 1+441.06 (5-7-2006) 7" xfId="2095"/>
    <cellStyle name="3_Book1_Cau Nam Tot(ngay 2-10-2006)" xfId="2096"/>
    <cellStyle name="3_Book1_Chau Thon - Tan Xuan (goi 5)" xfId="2097"/>
    <cellStyle name="3_Book1_Dieu phoi dat goi 1" xfId="2098"/>
    <cellStyle name="3_Book1_Dieu phoi dat goi 2" xfId="2099"/>
    <cellStyle name="3_Book1_DT cau" xfId="2100"/>
    <cellStyle name="3_Book1_DT cau 2" xfId="2101"/>
    <cellStyle name="3_Book1_DT cau 2 2" xfId="2102"/>
    <cellStyle name="3_Book1_DT cau 2 2 2" xfId="2103"/>
    <cellStyle name="3_Book1_DT cau 2 2 3" xfId="2104"/>
    <cellStyle name="3_Book1_DT cau 2 2 4" xfId="2105"/>
    <cellStyle name="3_Book1_DT cau 3" xfId="2106"/>
    <cellStyle name="3_Book1_DT cau 4" xfId="2107"/>
    <cellStyle name="3_Book1_DT cau 5" xfId="2108"/>
    <cellStyle name="3_Book1_DT cau 6" xfId="2109"/>
    <cellStyle name="3_Book1_DT cau 7" xfId="2110"/>
    <cellStyle name="3_Book1_DT Hoang Mai(25-1-2007)" xfId="2111"/>
    <cellStyle name="3_Book1_DT Hoang Mai(25-1-2007) 2" xfId="2112"/>
    <cellStyle name="3_Book1_DT Hoang Mai(25-1-2007) 2 2" xfId="2113"/>
    <cellStyle name="3_Book1_DT Hoang Mai(25-1-2007) 2 2 2" xfId="2114"/>
    <cellStyle name="3_Book1_DT Hoang Mai(25-1-2007) 2 2 3" xfId="2115"/>
    <cellStyle name="3_Book1_DT Hoang Mai(25-1-2007) 2 2 4" xfId="2116"/>
    <cellStyle name="3_Book1_DT Hoang Mai(25-1-2007) 3" xfId="2117"/>
    <cellStyle name="3_Book1_DT Hoang Mai(25-1-2007) 4" xfId="2118"/>
    <cellStyle name="3_Book1_DT Hoang Mai(25-1-2007) 5" xfId="2119"/>
    <cellStyle name="3_Book1_DT Hoang Mai(25-1-2007) 6" xfId="2120"/>
    <cellStyle name="3_Book1_DT Hoang Mai(25-1-2007) 7" xfId="2121"/>
    <cellStyle name="3_Book1_DT Kha thi ngay 11-2-06" xfId="2122"/>
    <cellStyle name="3_Book1_DT Kha thi ngay 11-2-06 2" xfId="2123"/>
    <cellStyle name="3_Book1_DT Kha thi ngay 11-2-06 2 2" xfId="2124"/>
    <cellStyle name="3_Book1_DT Kha thi ngay 11-2-06 2 2 2" xfId="2125"/>
    <cellStyle name="3_Book1_DT Kha thi ngay 11-2-06 2 2 3" xfId="2126"/>
    <cellStyle name="3_Book1_DT Kha thi ngay 11-2-06 2 2 4" xfId="2127"/>
    <cellStyle name="3_Book1_DT Kha thi ngay 11-2-06 3" xfId="2128"/>
    <cellStyle name="3_Book1_DT Kha thi ngay 11-2-06 4" xfId="2129"/>
    <cellStyle name="3_Book1_DT Kha thi ngay 11-2-06 5" xfId="2130"/>
    <cellStyle name="3_Book1_DT Kha thi ngay 11-2-06 6" xfId="2131"/>
    <cellStyle name="3_Book1_DT Kha thi ngay 11-2-06 7" xfId="2132"/>
    <cellStyle name="3_Book1_DT Km0-5+337.16" xfId="2133"/>
    <cellStyle name="3_Book1_DT Km0-5+337.16 2" xfId="2134"/>
    <cellStyle name="3_Book1_DT Km0-5+337.16 2 2" xfId="2135"/>
    <cellStyle name="3_Book1_DT Km0-5+337.16 2 2 2" xfId="2136"/>
    <cellStyle name="3_Book1_DT Km0-5+337.16 2 2 3" xfId="2137"/>
    <cellStyle name="3_Book1_DT Km0-5+337.16 2 2 4" xfId="2138"/>
    <cellStyle name="3_Book1_DT Km0-5+337.16 3" xfId="2139"/>
    <cellStyle name="3_Book1_DT Km0-5+337.16 4" xfId="2140"/>
    <cellStyle name="3_Book1_DT Km0-5+337.16 5" xfId="2141"/>
    <cellStyle name="3_Book1_DT Km0-5+337.16 6" xfId="2142"/>
    <cellStyle name="3_Book1_DT Km0-5+337.16 7" xfId="2143"/>
    <cellStyle name="3_Book1_DT ngay 04-01-2006" xfId="2144"/>
    <cellStyle name="3_Book1_DT ngay 11-4-2006" xfId="2145"/>
    <cellStyle name="3_Book1_DT ngay 15-11-05" xfId="2146"/>
    <cellStyle name="3_Book1_DT ngay 15-11-05 2" xfId="2147"/>
    <cellStyle name="3_Book1_DT ngay 15-11-05 2 2" xfId="2148"/>
    <cellStyle name="3_Book1_DT ngay 15-11-05 2 2 2" xfId="2149"/>
    <cellStyle name="3_Book1_DT ngay 15-11-05 2 2 3" xfId="2150"/>
    <cellStyle name="3_Book1_DT ngay 15-11-05 2 2 4" xfId="2151"/>
    <cellStyle name="3_Book1_DT ngay 15-11-05 3" xfId="2152"/>
    <cellStyle name="3_Book1_DT ngay 15-11-05 4" xfId="2153"/>
    <cellStyle name="3_Book1_DT ngay 15-11-05 5" xfId="2154"/>
    <cellStyle name="3_Book1_DT ngay 15-11-05 6" xfId="2155"/>
    <cellStyle name="3_Book1_DT ngay 15-11-05 7" xfId="2156"/>
    <cellStyle name="3_Book1_DT theo DM24" xfId="2157"/>
    <cellStyle name="3_Book1_Du toan goi 3 ngay 16-12-2006" xfId="2158"/>
    <cellStyle name="3_Book1_Du toan KT-TCsua theo TT 03 - YC 471" xfId="2159"/>
    <cellStyle name="3_Book1_Du toan ngay 27-10-2006" xfId="2160"/>
    <cellStyle name="3_Book1_Du toan Phuong lam" xfId="2161"/>
    <cellStyle name="3_Book1_Du toan Phuong lam 2" xfId="2162"/>
    <cellStyle name="3_Book1_Du toan Phuong lam 2 2" xfId="2163"/>
    <cellStyle name="3_Book1_Du toan Phuong lam 2 2 2" xfId="2164"/>
    <cellStyle name="3_Book1_Du toan Phuong lam 2 2 3" xfId="2165"/>
    <cellStyle name="3_Book1_Du toan Phuong lam 2 2 4" xfId="2166"/>
    <cellStyle name="3_Book1_Du toan Phuong lam 3" xfId="2167"/>
    <cellStyle name="3_Book1_Du toan Phuong lam 4" xfId="2168"/>
    <cellStyle name="3_Book1_Du toan Phuong lam 5" xfId="2169"/>
    <cellStyle name="3_Book1_Du toan Phuong lam 6" xfId="2170"/>
    <cellStyle name="3_Book1_Du toan Phuong lam 7" xfId="2171"/>
    <cellStyle name="3_Book1_Du toan QL 27 (23-12-2005)" xfId="2172"/>
    <cellStyle name="3_Book1_DuAnKT ngay 11-2-2006" xfId="2173"/>
    <cellStyle name="3_Book1_Goi 1" xfId="2174"/>
    <cellStyle name="3_Book1_Goi thau so 1 (5-7-2006)" xfId="2175"/>
    <cellStyle name="3_Book1_Goi thau so 1 (5-7-2006) 2" xfId="2176"/>
    <cellStyle name="3_Book1_Goi thau so 1 (5-7-2006) 2 2" xfId="2177"/>
    <cellStyle name="3_Book1_Goi thau so 1 (5-7-2006) 2 2 2" xfId="2178"/>
    <cellStyle name="3_Book1_Goi thau so 1 (5-7-2006) 2 2 3" xfId="2179"/>
    <cellStyle name="3_Book1_Goi thau so 1 (5-7-2006) 2 2 4" xfId="2180"/>
    <cellStyle name="3_Book1_Goi thau so 1 (5-7-2006) 3" xfId="2181"/>
    <cellStyle name="3_Book1_Goi thau so 1 (5-7-2006) 4" xfId="2182"/>
    <cellStyle name="3_Book1_Goi thau so 1 (5-7-2006) 5" xfId="2183"/>
    <cellStyle name="3_Book1_Goi thau so 1 (5-7-2006) 6" xfId="2184"/>
    <cellStyle name="3_Book1_Goi thau so 1 (5-7-2006) 7" xfId="2185"/>
    <cellStyle name="3_Book1_Goi thau so 2 (20-6-2006)" xfId="2186"/>
    <cellStyle name="3_Book1_Goi thau so 2 (20-6-2006) 2" xfId="2187"/>
    <cellStyle name="3_Book1_Goi thau so 2 (20-6-2006) 2 2" xfId="2188"/>
    <cellStyle name="3_Book1_Goi thau so 2 (20-6-2006) 2 2 2" xfId="2189"/>
    <cellStyle name="3_Book1_Goi thau so 2 (20-6-2006) 2 2 3" xfId="2190"/>
    <cellStyle name="3_Book1_Goi thau so 2 (20-6-2006) 2 2 4" xfId="2191"/>
    <cellStyle name="3_Book1_Goi thau so 2 (20-6-2006) 3" xfId="2192"/>
    <cellStyle name="3_Book1_Goi thau so 2 (20-6-2006) 4" xfId="2193"/>
    <cellStyle name="3_Book1_Goi thau so 2 (20-6-2006) 5" xfId="2194"/>
    <cellStyle name="3_Book1_Goi thau so 2 (20-6-2006) 6" xfId="2195"/>
    <cellStyle name="3_Book1_Goi thau so 2 (20-6-2006) 7" xfId="2196"/>
    <cellStyle name="3_Book1_Goi02(25-05-2006)" xfId="2197"/>
    <cellStyle name="3_Book1_Khoi Luong Hoang Truong - Hoang Phu" xfId="2198"/>
    <cellStyle name="3_Book1_Khoi Luong Hoang Truong - Hoang Phu 2" xfId="2199"/>
    <cellStyle name="3_Book1_Khoi Luong Hoang Truong - Hoang Phu 2 2" xfId="2200"/>
    <cellStyle name="3_Book1_Khoi Luong Hoang Truong - Hoang Phu 2 2 2" xfId="2201"/>
    <cellStyle name="3_Book1_Khoi Luong Hoang Truong - Hoang Phu 2 2 3" xfId="2202"/>
    <cellStyle name="3_Book1_Khoi Luong Hoang Truong - Hoang Phu 2 2 4" xfId="2203"/>
    <cellStyle name="3_Book1_Khoi Luong Hoang Truong - Hoang Phu 3" xfId="2204"/>
    <cellStyle name="3_Book1_Khoi Luong Hoang Truong - Hoang Phu 4" xfId="2205"/>
    <cellStyle name="3_Book1_Khoi Luong Hoang Truong - Hoang Phu 5" xfId="2206"/>
    <cellStyle name="3_Book1_Khoi Luong Hoang Truong - Hoang Phu 6" xfId="2207"/>
    <cellStyle name="3_Book1_Khoi Luong Hoang Truong - Hoang Phu 7" xfId="2208"/>
    <cellStyle name="3_Book1_Muong TL" xfId="2209"/>
    <cellStyle name="3_Book1_Tuyen so 1-Km0+00 - Km0+852.56" xfId="2210"/>
    <cellStyle name="3_Book1_TV sua ngay 02-08-06" xfId="2211"/>
    <cellStyle name="3_Book1_ÿÿÿÿÿ" xfId="2212"/>
    <cellStyle name="3_C" xfId="2213"/>
    <cellStyle name="3_Cau Hoa Son Km 1+441.06 (5-7-2006)" xfId="2214"/>
    <cellStyle name="3_Cau Hoi 115" xfId="2215"/>
    <cellStyle name="3_Cau Hoi 115 2" xfId="2216"/>
    <cellStyle name="3_Cau Hoi 115 2 2" xfId="2217"/>
    <cellStyle name="3_Cau Hoi 115 2 2 2" xfId="2218"/>
    <cellStyle name="3_Cau Hoi 115 2 2 3" xfId="2219"/>
    <cellStyle name="3_Cau Hoi 115 2 2 4" xfId="2220"/>
    <cellStyle name="3_Cau Hoi 115 3" xfId="2221"/>
    <cellStyle name="3_Cau Hoi 115 4" xfId="2222"/>
    <cellStyle name="3_Cau Hoi 115 5" xfId="2223"/>
    <cellStyle name="3_Cau Hoi 115 6" xfId="2224"/>
    <cellStyle name="3_Cau Hoi 115 7" xfId="2225"/>
    <cellStyle name="3_Cau Hua Trai (TT 04)" xfId="2226"/>
    <cellStyle name="3_Cau My Thinh (26-11-2006)" xfId="2227"/>
    <cellStyle name="3_Cau Nam Tot(ngay 2-10-2006)" xfId="2228"/>
    <cellStyle name="3_Cau Nam Tot(ngay 2-10-2006) 2" xfId="2229"/>
    <cellStyle name="3_Cau Nam Tot(ngay 2-10-2006) 2 2" xfId="2230"/>
    <cellStyle name="3_Cau Nam Tot(ngay 2-10-2006) 2 2 2" xfId="2231"/>
    <cellStyle name="3_Cau Nam Tot(ngay 2-10-2006) 2 2 3" xfId="2232"/>
    <cellStyle name="3_Cau Nam Tot(ngay 2-10-2006) 2 2 4" xfId="2233"/>
    <cellStyle name="3_Cau Nam Tot(ngay 2-10-2006) 3" xfId="2234"/>
    <cellStyle name="3_Cau Nam Tot(ngay 2-10-2006) 4" xfId="2235"/>
    <cellStyle name="3_Cau Nam Tot(ngay 2-10-2006) 5" xfId="2236"/>
    <cellStyle name="3_Cau Nam Tot(ngay 2-10-2006) 6" xfId="2237"/>
    <cellStyle name="3_Cau Nam Tot(ngay 2-10-2006) 7" xfId="2238"/>
    <cellStyle name="3_Cau Thanh Ha 1" xfId="2239"/>
    <cellStyle name="3_Cau thuy dien Ban La (Cu Anh)" xfId="2240"/>
    <cellStyle name="3_Cau thuy dien Ban La (Cu Anh) 2" xfId="2241"/>
    <cellStyle name="3_Cau thuy dien Ban La (Cu Anh) 2 2" xfId="2242"/>
    <cellStyle name="3_Cau thuy dien Ban La (Cu Anh) 2 2 2" xfId="2243"/>
    <cellStyle name="3_Cau thuy dien Ban La (Cu Anh) 2 2 3" xfId="2244"/>
    <cellStyle name="3_Cau thuy dien Ban La (Cu Anh) 2 2 4" xfId="2245"/>
    <cellStyle name="3_Cau thuy dien Ban La (Cu Anh) 3" xfId="2246"/>
    <cellStyle name="3_Cau thuy dien Ban La (Cu Anh) 4" xfId="2247"/>
    <cellStyle name="3_Cau thuy dien Ban La (Cu Anh) 5" xfId="2248"/>
    <cellStyle name="3_Cau thuy dien Ban La (Cu Anh) 6" xfId="2249"/>
    <cellStyle name="3_Cau thuy dien Ban La (Cu Anh) 7" xfId="2250"/>
    <cellStyle name="3_Chau Thon - Tan Xuan (goi 5)" xfId="2251"/>
    <cellStyle name="3_Chi phi KS" xfId="2252"/>
    <cellStyle name="3_cong" xfId="2253"/>
    <cellStyle name="3_Dakt-Cau tinh Hua Phan" xfId="2254"/>
    <cellStyle name="3_DIEN" xfId="2255"/>
    <cellStyle name="3_Dieu phoi dat goi 1" xfId="2256"/>
    <cellStyle name="3_Dieu phoi dat goi 1 2" xfId="2257"/>
    <cellStyle name="3_Dieu phoi dat goi 1 2 2" xfId="2258"/>
    <cellStyle name="3_Dieu phoi dat goi 1 2 2 2" xfId="2259"/>
    <cellStyle name="3_Dieu phoi dat goi 1 2 2 3" xfId="2260"/>
    <cellStyle name="3_Dieu phoi dat goi 1 2 2 4" xfId="2261"/>
    <cellStyle name="3_Dieu phoi dat goi 1 3" xfId="2262"/>
    <cellStyle name="3_Dieu phoi dat goi 1 4" xfId="2263"/>
    <cellStyle name="3_Dieu phoi dat goi 1 5" xfId="2264"/>
    <cellStyle name="3_Dieu phoi dat goi 1 6" xfId="2265"/>
    <cellStyle name="3_Dieu phoi dat goi 1 7" xfId="2266"/>
    <cellStyle name="3_Dieu phoi dat goi 2" xfId="2267"/>
    <cellStyle name="3_Dieu phoi dat goi 2 2" xfId="2268"/>
    <cellStyle name="3_Dieu phoi dat goi 2 2 2" xfId="2269"/>
    <cellStyle name="3_Dieu phoi dat goi 2 2 2 2" xfId="2270"/>
    <cellStyle name="3_Dieu phoi dat goi 2 2 2 3" xfId="2271"/>
    <cellStyle name="3_Dieu phoi dat goi 2 2 2 4" xfId="2272"/>
    <cellStyle name="3_Dieu phoi dat goi 2 3" xfId="2273"/>
    <cellStyle name="3_Dieu phoi dat goi 2 4" xfId="2274"/>
    <cellStyle name="3_Dieu phoi dat goi 2 5" xfId="2275"/>
    <cellStyle name="3_Dieu phoi dat goi 2 6" xfId="2276"/>
    <cellStyle name="3_Dieu phoi dat goi 2 7" xfId="2277"/>
    <cellStyle name="3_Dinh muc thiet ke" xfId="2278"/>
    <cellStyle name="3_DT cau" xfId="2279"/>
    <cellStyle name="3_DT Ga Dao Ly ngay 01-03-2006" xfId="2280"/>
    <cellStyle name="3_DT Ga Dao Ly ngay 01-03-2006 2" xfId="2281"/>
    <cellStyle name="3_DT Ga Dao Ly ngay 01-03-2006 2 2" xfId="2282"/>
    <cellStyle name="3_DT Ga Dao Ly ngay 01-03-2006 2 2 2" xfId="2283"/>
    <cellStyle name="3_DT Ga Dao Ly ngay 01-03-2006 2 2 3" xfId="2284"/>
    <cellStyle name="3_DT Ga Dao Ly ngay 01-03-2006 2 2 4" xfId="2285"/>
    <cellStyle name="3_DT Ga Dao Ly ngay 01-03-2006 3" xfId="2286"/>
    <cellStyle name="3_DT Ga Dao Ly ngay 01-03-2006 4" xfId="2287"/>
    <cellStyle name="3_DT Ga Dao Ly ngay 01-03-2006 5" xfId="2288"/>
    <cellStyle name="3_DT Ga Dao Ly ngay 01-03-2006 6" xfId="2289"/>
    <cellStyle name="3_DT Ga Dao Ly ngay 01-03-2006 7" xfId="2290"/>
    <cellStyle name="3_DT Hoang Mai(25-1-2007)" xfId="2291"/>
    <cellStyle name="3_DT Kha thi ngay 11-2-06" xfId="2292"/>
    <cellStyle name="3_DT Km0-5+337.16" xfId="2293"/>
    <cellStyle name="3_DT KT ngay 10-9-2005" xfId="2294"/>
    <cellStyle name="3_DT ngay 04-01-2006" xfId="2295"/>
    <cellStyle name="3_DT ngay 04-01-2006 2" xfId="2296"/>
    <cellStyle name="3_DT ngay 04-01-2006 2 2" xfId="2297"/>
    <cellStyle name="3_DT ngay 04-01-2006 2 2 2" xfId="2298"/>
    <cellStyle name="3_DT ngay 04-01-2006 2 2 3" xfId="2299"/>
    <cellStyle name="3_DT ngay 04-01-2006 2 2 4" xfId="2300"/>
    <cellStyle name="3_DT ngay 04-01-2006 3" xfId="2301"/>
    <cellStyle name="3_DT ngay 04-01-2006 4" xfId="2302"/>
    <cellStyle name="3_DT ngay 04-01-2006 5" xfId="2303"/>
    <cellStyle name="3_DT ngay 04-01-2006 6" xfId="2304"/>
    <cellStyle name="3_DT ngay 04-01-2006 7" xfId="2305"/>
    <cellStyle name="3_DT ngay 11-4-2006" xfId="2306"/>
    <cellStyle name="3_DT ngay 11-4-2006 2" xfId="2307"/>
    <cellStyle name="3_DT ngay 11-4-2006 2 2" xfId="2308"/>
    <cellStyle name="3_DT ngay 11-4-2006 2 2 2" xfId="2309"/>
    <cellStyle name="3_DT ngay 11-4-2006 2 2 3" xfId="2310"/>
    <cellStyle name="3_DT ngay 11-4-2006 2 2 4" xfId="2311"/>
    <cellStyle name="3_DT ngay 11-4-2006 3" xfId="2312"/>
    <cellStyle name="3_DT ngay 11-4-2006 4" xfId="2313"/>
    <cellStyle name="3_DT ngay 11-4-2006 5" xfId="2314"/>
    <cellStyle name="3_DT ngay 11-4-2006 6" xfId="2315"/>
    <cellStyle name="3_DT ngay 11-4-2006 7" xfId="2316"/>
    <cellStyle name="3_DT ngay 15-11-05" xfId="2317"/>
    <cellStyle name="3_DT theo DM24" xfId="2318"/>
    <cellStyle name="3_DT theo DM24 2" xfId="2319"/>
    <cellStyle name="3_DT theo DM24 2 2" xfId="2320"/>
    <cellStyle name="3_DT theo DM24 2 2 2" xfId="2321"/>
    <cellStyle name="3_DT theo DM24 2 2 3" xfId="2322"/>
    <cellStyle name="3_DT theo DM24 2 2 4" xfId="2323"/>
    <cellStyle name="3_DT theo DM24 3" xfId="2324"/>
    <cellStyle name="3_DT theo DM24 4" xfId="2325"/>
    <cellStyle name="3_DT theo DM24 5" xfId="2326"/>
    <cellStyle name="3_DT theo DM24 6" xfId="2327"/>
    <cellStyle name="3_DT theo DM24 7" xfId="2328"/>
    <cellStyle name="3_DTXL goi 11(20-9-05)" xfId="2329"/>
    <cellStyle name="3_du toan" xfId="2330"/>
    <cellStyle name="3_du toan (03-11-05)" xfId="2331"/>
    <cellStyle name="3_Du toan (12-05-2005) Tham dinh" xfId="2332"/>
    <cellStyle name="3_Du toan (12-05-2005) Tham dinh 2" xfId="2333"/>
    <cellStyle name="3_Du toan (12-05-2005) Tham dinh 2 2" xfId="2334"/>
    <cellStyle name="3_Du toan (12-05-2005) Tham dinh 2 2 2" xfId="2335"/>
    <cellStyle name="3_Du toan (12-05-2005) Tham dinh 2 2 3" xfId="2336"/>
    <cellStyle name="3_Du toan (12-05-2005) Tham dinh 2 2 4" xfId="2337"/>
    <cellStyle name="3_Du toan (12-05-2005) Tham dinh 3" xfId="2338"/>
    <cellStyle name="3_Du toan (12-05-2005) Tham dinh 4" xfId="2339"/>
    <cellStyle name="3_Du toan (12-05-2005) Tham dinh 5" xfId="2340"/>
    <cellStyle name="3_Du toan (12-05-2005) Tham dinh 6" xfId="2341"/>
    <cellStyle name="3_Du toan (12-05-2005) Tham dinh 7" xfId="2342"/>
    <cellStyle name="3_Du toan (21-11-2004)" xfId="2343"/>
    <cellStyle name="3_Du toan (23-05-2005) Tham dinh" xfId="2344"/>
    <cellStyle name="3_Du toan (23-05-2005) Tham dinh 2" xfId="2345"/>
    <cellStyle name="3_Du toan (23-05-2005) Tham dinh 2 2" xfId="2346"/>
    <cellStyle name="3_Du toan (23-05-2005) Tham dinh 2 2 2" xfId="2347"/>
    <cellStyle name="3_Du toan (23-05-2005) Tham dinh 2 2 3" xfId="2348"/>
    <cellStyle name="3_Du toan (23-05-2005) Tham dinh 2 2 4" xfId="2349"/>
    <cellStyle name="3_Du toan (23-05-2005) Tham dinh 3" xfId="2350"/>
    <cellStyle name="3_Du toan (23-05-2005) Tham dinh 4" xfId="2351"/>
    <cellStyle name="3_Du toan (23-05-2005) Tham dinh 5" xfId="2352"/>
    <cellStyle name="3_Du toan (23-05-2005) Tham dinh 6" xfId="2353"/>
    <cellStyle name="3_Du toan (23-05-2005) Tham dinh 7" xfId="2354"/>
    <cellStyle name="3_Du toan (28-3-2005) Sua theo TT 03" xfId="2355"/>
    <cellStyle name="3_Du toan (5 - 04 - 2004)" xfId="2356"/>
    <cellStyle name="3_Du toan (5 - 04 - 2004) 2" xfId="2357"/>
    <cellStyle name="3_Du toan (5 - 04 - 2004) 2 2" xfId="2358"/>
    <cellStyle name="3_Du toan (5 - 04 - 2004) 2 2 2" xfId="2359"/>
    <cellStyle name="3_Du toan (5 - 04 - 2004) 2 2 3" xfId="2360"/>
    <cellStyle name="3_Du toan (5 - 04 - 2004) 2 2 4" xfId="2361"/>
    <cellStyle name="3_Du toan (5 - 04 - 2004) 3" xfId="2362"/>
    <cellStyle name="3_Du toan (5 - 04 - 2004) 4" xfId="2363"/>
    <cellStyle name="3_Du toan (5 - 04 - 2004) 5" xfId="2364"/>
    <cellStyle name="3_Du toan (5 - 04 - 2004) 6" xfId="2365"/>
    <cellStyle name="3_Du toan (5 - 04 - 2004) 7" xfId="2366"/>
    <cellStyle name="3_Du toan (6-3-2005)" xfId="2367"/>
    <cellStyle name="3_Du toan (Ban A)" xfId="2368"/>
    <cellStyle name="3_Du toan (Ban A) 2" xfId="2369"/>
    <cellStyle name="3_Du toan (Ban A) 2 2" xfId="2370"/>
    <cellStyle name="3_Du toan (Ban A) 2 2 2" xfId="2371"/>
    <cellStyle name="3_Du toan (Ban A) 2 2 3" xfId="2372"/>
    <cellStyle name="3_Du toan (Ban A) 2 2 4" xfId="2373"/>
    <cellStyle name="3_Du toan (Ban A) 3" xfId="2374"/>
    <cellStyle name="3_Du toan (Ban A) 4" xfId="2375"/>
    <cellStyle name="3_Du toan (Ban A) 5" xfId="2376"/>
    <cellStyle name="3_Du toan (Ban A) 6" xfId="2377"/>
    <cellStyle name="3_Du toan (Ban A) 7" xfId="2378"/>
    <cellStyle name="3_Du toan (ngay 13 - 07 - 2004)" xfId="2379"/>
    <cellStyle name="3_Du toan (ngay 13 - 07 - 2004) 2" xfId="2380"/>
    <cellStyle name="3_Du toan (ngay 13 - 07 - 2004) 2 2" xfId="2381"/>
    <cellStyle name="3_Du toan (ngay 13 - 07 - 2004) 2 2 2" xfId="2382"/>
    <cellStyle name="3_Du toan (ngay 13 - 07 - 2004) 2 2 3" xfId="2383"/>
    <cellStyle name="3_Du toan (ngay 13 - 07 - 2004) 2 2 4" xfId="2384"/>
    <cellStyle name="3_Du toan (ngay 13 - 07 - 2004) 3" xfId="2385"/>
    <cellStyle name="3_Du toan (ngay 13 - 07 - 2004) 4" xfId="2386"/>
    <cellStyle name="3_Du toan (ngay 13 - 07 - 2004) 5" xfId="2387"/>
    <cellStyle name="3_Du toan (ngay 13 - 07 - 2004) 6" xfId="2388"/>
    <cellStyle name="3_Du toan (ngay 13 - 07 - 2004) 7" xfId="2389"/>
    <cellStyle name="3_Du toan (ngay 24-11-06)" xfId="2390"/>
    <cellStyle name="3_Du toan (ngay 25-9-06)" xfId="2391"/>
    <cellStyle name="3_Du toan 558 (Km17+508.12 - Km 22)" xfId="2392"/>
    <cellStyle name="3_Du toan 558 (Km17+508.12 - Km 22) 2" xfId="2393"/>
    <cellStyle name="3_Du toan 558 (Km17+508.12 - Km 22) 2 2" xfId="2394"/>
    <cellStyle name="3_Du toan 558 (Km17+508.12 - Km 22) 2 2 2" xfId="2395"/>
    <cellStyle name="3_Du toan 558 (Km17+508.12 - Km 22) 2 2 3" xfId="2396"/>
    <cellStyle name="3_Du toan 558 (Km17+508.12 - Km 22) 2 2 4" xfId="2397"/>
    <cellStyle name="3_Du toan 558 (Km17+508.12 - Km 22) 3" xfId="2398"/>
    <cellStyle name="3_Du toan 558 (Km17+508.12 - Km 22) 4" xfId="2399"/>
    <cellStyle name="3_Du toan 558 (Km17+508.12 - Km 22) 5" xfId="2400"/>
    <cellStyle name="3_Du toan 558 (Km17+508.12 - Km 22) 6" xfId="2401"/>
    <cellStyle name="3_Du toan 558 (Km17+508.12 - Km 22) 7" xfId="2402"/>
    <cellStyle name="3_Du toan bo sung (11-2004)" xfId="2403"/>
    <cellStyle name="3_Du toan Cang Vung Ang (Tham tra 3-11-06)" xfId="2404"/>
    <cellStyle name="3_Du toan Cang Vung Ang (Tham tra 3-11-06) 2" xfId="2405"/>
    <cellStyle name="3_Du toan Cang Vung Ang (Tham tra 3-11-06) 2 2" xfId="2406"/>
    <cellStyle name="3_Du toan Cang Vung Ang (Tham tra 3-11-06) 2 2 2" xfId="2407"/>
    <cellStyle name="3_Du toan Cang Vung Ang (Tham tra 3-11-06) 2 2 3" xfId="2408"/>
    <cellStyle name="3_Du toan Cang Vung Ang (Tham tra 3-11-06) 2 2 4" xfId="2409"/>
    <cellStyle name="3_Du toan Cang Vung Ang (Tham tra 3-11-06) 3" xfId="2410"/>
    <cellStyle name="3_Du toan Cang Vung Ang (Tham tra 3-11-06) 4" xfId="2411"/>
    <cellStyle name="3_Du toan Cang Vung Ang (Tham tra 3-11-06) 5" xfId="2412"/>
    <cellStyle name="3_Du toan Cang Vung Ang (Tham tra 3-11-06) 6" xfId="2413"/>
    <cellStyle name="3_Du toan Cang Vung Ang (Tham tra 3-11-06) 7" xfId="2414"/>
    <cellStyle name="3_Du toan Cang Vung Ang ngay 09-8-06 " xfId="2415"/>
    <cellStyle name="3_Du toan Cang Vung Ang ngay 09-8-06  2" xfId="2416"/>
    <cellStyle name="3_Du toan Cang Vung Ang ngay 09-8-06  2 2" xfId="2417"/>
    <cellStyle name="3_Du toan Cang Vung Ang ngay 09-8-06  2 2 2" xfId="2418"/>
    <cellStyle name="3_Du toan Cang Vung Ang ngay 09-8-06  2 2 3" xfId="2419"/>
    <cellStyle name="3_Du toan Cang Vung Ang ngay 09-8-06  2 2 4" xfId="2420"/>
    <cellStyle name="3_Du toan Cang Vung Ang ngay 09-8-06  3" xfId="2421"/>
    <cellStyle name="3_Du toan Cang Vung Ang ngay 09-8-06  4" xfId="2422"/>
    <cellStyle name="3_Du toan Cang Vung Ang ngay 09-8-06  5" xfId="2423"/>
    <cellStyle name="3_Du toan Cang Vung Ang ngay 09-8-06  6" xfId="2424"/>
    <cellStyle name="3_Du toan Cang Vung Ang ngay 09-8-06  7" xfId="2425"/>
    <cellStyle name="3_Du toan Goi 1" xfId="2426"/>
    <cellStyle name="3_Du toan Goi 1 2" xfId="2427"/>
    <cellStyle name="3_Du toan Goi 1 2 2" xfId="2428"/>
    <cellStyle name="3_Du toan Goi 1 2 2 2" xfId="2429"/>
    <cellStyle name="3_Du toan Goi 1 2 2 3" xfId="2430"/>
    <cellStyle name="3_Du toan Goi 1 2 2 4" xfId="2431"/>
    <cellStyle name="3_Du toan Goi 1 3" xfId="2432"/>
    <cellStyle name="3_Du toan Goi 1 4" xfId="2433"/>
    <cellStyle name="3_Du toan Goi 1 5" xfId="2434"/>
    <cellStyle name="3_Du toan Goi 1 6" xfId="2435"/>
    <cellStyle name="3_Du toan Goi 1 7" xfId="2436"/>
    <cellStyle name="3_du toan goi 12" xfId="2437"/>
    <cellStyle name="3_Du toan Goi 2" xfId="2438"/>
    <cellStyle name="3_Du toan Goi 2 2" xfId="2439"/>
    <cellStyle name="3_Du toan Goi 2 2 2" xfId="2440"/>
    <cellStyle name="3_Du toan Goi 2 2 2 2" xfId="2441"/>
    <cellStyle name="3_Du toan Goi 2 2 2 3" xfId="2442"/>
    <cellStyle name="3_Du toan Goi 2 2 2 4" xfId="2443"/>
    <cellStyle name="3_Du toan Goi 2 3" xfId="2444"/>
    <cellStyle name="3_Du toan Goi 2 4" xfId="2445"/>
    <cellStyle name="3_Du toan Goi 2 5" xfId="2446"/>
    <cellStyle name="3_Du toan Goi 2 6" xfId="2447"/>
    <cellStyle name="3_Du toan Goi 2 7" xfId="2448"/>
    <cellStyle name="3_Du toan goi 3 ngay 16-12-2006" xfId="2449"/>
    <cellStyle name="3_Du toan goi 3 ngay 16-12-2006 2" xfId="2450"/>
    <cellStyle name="3_Du toan goi 3 ngay 16-12-2006 2 2" xfId="2451"/>
    <cellStyle name="3_Du toan goi 3 ngay 16-12-2006 2 2 2" xfId="2452"/>
    <cellStyle name="3_Du toan goi 3 ngay 16-12-2006 2 2 3" xfId="2453"/>
    <cellStyle name="3_Du toan goi 3 ngay 16-12-2006 2 2 4" xfId="2454"/>
    <cellStyle name="3_Du toan goi 3 ngay 16-12-2006 3" xfId="2455"/>
    <cellStyle name="3_Du toan goi 3 ngay 16-12-2006 4" xfId="2456"/>
    <cellStyle name="3_Du toan goi 3 ngay 16-12-2006 5" xfId="2457"/>
    <cellStyle name="3_Du toan goi 3 ngay 16-12-2006 6" xfId="2458"/>
    <cellStyle name="3_Du toan goi 3 ngay 16-12-2006 7" xfId="2459"/>
    <cellStyle name="3_Du toan KT-TCsua theo TT 03 - YC 471" xfId="2460"/>
    <cellStyle name="3_Du toan KT-TCsua theo TT 03 - YC 471 2" xfId="2461"/>
    <cellStyle name="3_Du toan KT-TCsua theo TT 03 - YC 471 2 2" xfId="2462"/>
    <cellStyle name="3_Du toan KT-TCsua theo TT 03 - YC 471 2 2 2" xfId="2463"/>
    <cellStyle name="3_Du toan KT-TCsua theo TT 03 - YC 471 2 2 3" xfId="2464"/>
    <cellStyle name="3_Du toan KT-TCsua theo TT 03 - YC 471 2 2 4" xfId="2465"/>
    <cellStyle name="3_Du toan KT-TCsua theo TT 03 - YC 471 3" xfId="2466"/>
    <cellStyle name="3_Du toan KT-TCsua theo TT 03 - YC 471 4" xfId="2467"/>
    <cellStyle name="3_Du toan KT-TCsua theo TT 03 - YC 471 5" xfId="2468"/>
    <cellStyle name="3_Du toan KT-TCsua theo TT 03 - YC 471 6" xfId="2469"/>
    <cellStyle name="3_Du toan KT-TCsua theo TT 03 - YC 471 7" xfId="2470"/>
    <cellStyle name="3_Du toan ngay (28-10-2005)" xfId="2471"/>
    <cellStyle name="3_Du toan ngay (28-10-2005) 2" xfId="2472"/>
    <cellStyle name="3_Du toan ngay (28-10-2005) 2 2" xfId="2473"/>
    <cellStyle name="3_Du toan ngay (28-10-2005) 2 2 2" xfId="2474"/>
    <cellStyle name="3_Du toan ngay (28-10-2005) 2 2 3" xfId="2475"/>
    <cellStyle name="3_Du toan ngay (28-10-2005) 2 2 4" xfId="2476"/>
    <cellStyle name="3_Du toan ngay (28-10-2005) 3" xfId="2477"/>
    <cellStyle name="3_Du toan ngay (28-10-2005) 4" xfId="2478"/>
    <cellStyle name="3_Du toan ngay (28-10-2005) 5" xfId="2479"/>
    <cellStyle name="3_Du toan ngay (28-10-2005) 6" xfId="2480"/>
    <cellStyle name="3_Du toan ngay (28-10-2005) 7" xfId="2481"/>
    <cellStyle name="3_Du toan ngay 1-9-2004 (version 1)" xfId="2482"/>
    <cellStyle name="3_Du toan ngay 1-9-2004 (version 1) 2" xfId="2483"/>
    <cellStyle name="3_Du toan ngay 1-9-2004 (version 1) 2 2" xfId="2484"/>
    <cellStyle name="3_Du toan ngay 1-9-2004 (version 1) 2 2 2" xfId="2485"/>
    <cellStyle name="3_Du toan ngay 1-9-2004 (version 1) 2 2 3" xfId="2486"/>
    <cellStyle name="3_Du toan ngay 1-9-2004 (version 1) 2 2 4" xfId="2487"/>
    <cellStyle name="3_Du toan ngay 1-9-2004 (version 1) 3" xfId="2488"/>
    <cellStyle name="3_Du toan ngay 1-9-2004 (version 1) 4" xfId="2489"/>
    <cellStyle name="3_Du toan ngay 1-9-2004 (version 1) 5" xfId="2490"/>
    <cellStyle name="3_Du toan ngay 1-9-2004 (version 1) 6" xfId="2491"/>
    <cellStyle name="3_Du toan ngay 1-9-2004 (version 1) 7" xfId="2492"/>
    <cellStyle name="3_Du toan Phuong lam" xfId="2493"/>
    <cellStyle name="3_Du toan QL 27 (23-12-2005)" xfId="2494"/>
    <cellStyle name="3_Du toan QL 27 (23-12-2005) 2" xfId="2495"/>
    <cellStyle name="3_Du toan QL 27 (23-12-2005) 2 2" xfId="2496"/>
    <cellStyle name="3_Du toan QL 27 (23-12-2005) 2 2 2" xfId="2497"/>
    <cellStyle name="3_Du toan QL 27 (23-12-2005) 2 2 3" xfId="2498"/>
    <cellStyle name="3_Du toan QL 27 (23-12-2005) 2 2 4" xfId="2499"/>
    <cellStyle name="3_Du toan QL 27 (23-12-2005) 3" xfId="2500"/>
    <cellStyle name="3_Du toan QL 27 (23-12-2005) 4" xfId="2501"/>
    <cellStyle name="3_Du toan QL 27 (23-12-2005) 5" xfId="2502"/>
    <cellStyle name="3_Du toan QL 27 (23-12-2005) 6" xfId="2503"/>
    <cellStyle name="3_Du toan QL 27 (23-12-2005) 7" xfId="2504"/>
    <cellStyle name="3_Du_toan_Ho_Xa___Vinh_Tan_WB3 sua ngay 18-8-06" xfId="2505"/>
    <cellStyle name="3_Du_toan_Ho_Xa___Vinh_Tan_WB3 sua ngay 18-8-06 2" xfId="2506"/>
    <cellStyle name="3_Du_toan_Ho_Xa___Vinh_Tan_WB3 sua ngay 18-8-06 2 2" xfId="2507"/>
    <cellStyle name="3_Du_toan_Ho_Xa___Vinh_Tan_WB3 sua ngay 18-8-06 2 2 2" xfId="2508"/>
    <cellStyle name="3_Du_toan_Ho_Xa___Vinh_Tan_WB3 sua ngay 18-8-06 2 2 3" xfId="2509"/>
    <cellStyle name="3_Du_toan_Ho_Xa___Vinh_Tan_WB3 sua ngay 18-8-06 2 2 4" xfId="2510"/>
    <cellStyle name="3_Du_toan_Ho_Xa___Vinh_Tan_WB3 sua ngay 18-8-06 3" xfId="2511"/>
    <cellStyle name="3_Du_toan_Ho_Xa___Vinh_Tan_WB3 sua ngay 18-8-06 4" xfId="2512"/>
    <cellStyle name="3_Du_toan_Ho_Xa___Vinh_Tan_WB3 sua ngay 18-8-06 5" xfId="2513"/>
    <cellStyle name="3_Du_toan_Ho_Xa___Vinh_Tan_WB3 sua ngay 18-8-06 6" xfId="2514"/>
    <cellStyle name="3_Du_toan_Ho_Xa___Vinh_Tan_WB3 sua ngay 18-8-06 7" xfId="2515"/>
    <cellStyle name="3_DuAnKT ngay 11-2-2006" xfId="2516"/>
    <cellStyle name="3_DuAnKT ngay 11-2-2006 2" xfId="2517"/>
    <cellStyle name="3_DuAnKT ngay 11-2-2006 2 2" xfId="2518"/>
    <cellStyle name="3_DuAnKT ngay 11-2-2006 2 2 2" xfId="2519"/>
    <cellStyle name="3_DuAnKT ngay 11-2-2006 2 2 3" xfId="2520"/>
    <cellStyle name="3_DuAnKT ngay 11-2-2006 2 2 4" xfId="2521"/>
    <cellStyle name="3_DuAnKT ngay 11-2-2006 3" xfId="2522"/>
    <cellStyle name="3_DuAnKT ngay 11-2-2006 4" xfId="2523"/>
    <cellStyle name="3_DuAnKT ngay 11-2-2006 5" xfId="2524"/>
    <cellStyle name="3_DuAnKT ngay 11-2-2006 6" xfId="2525"/>
    <cellStyle name="3_DuAnKT ngay 11-2-2006 7" xfId="2526"/>
    <cellStyle name="3_Duong Thanh Hoa" xfId="2527"/>
    <cellStyle name="3_Duong Thanh Hoa 2" xfId="2528"/>
    <cellStyle name="3_Duong Thanh Hoa 2 2" xfId="2529"/>
    <cellStyle name="3_Duong Thanh Hoa 2 2 2" xfId="2530"/>
    <cellStyle name="3_Duong Thanh Hoa 2 2 3" xfId="2531"/>
    <cellStyle name="3_Duong Thanh Hoa 2 2 4" xfId="2532"/>
    <cellStyle name="3_Duong Thanh Hoa 3" xfId="2533"/>
    <cellStyle name="3_Duong Thanh Hoa 4" xfId="2534"/>
    <cellStyle name="3_Duong Thanh Hoa 5" xfId="2535"/>
    <cellStyle name="3_Duong Thanh Hoa 6" xfId="2536"/>
    <cellStyle name="3_Duong Thanh Hoa 7" xfId="2537"/>
    <cellStyle name="3_Gia_VL cau-JIBIC-Ha-tinh" xfId="2538"/>
    <cellStyle name="3_Gia_VL cau-JIBIC-Ha-tinh 2" xfId="2539"/>
    <cellStyle name="3_Gia_VL cau-JIBIC-Ha-tinh 2 2" xfId="2540"/>
    <cellStyle name="3_Gia_VL cau-JIBIC-Ha-tinh 2 2 2" xfId="2541"/>
    <cellStyle name="3_Gia_VL cau-JIBIC-Ha-tinh 2 2 3" xfId="2542"/>
    <cellStyle name="3_Gia_VL cau-JIBIC-Ha-tinh 2 2 4" xfId="2543"/>
    <cellStyle name="3_Gia_VL cau-JIBIC-Ha-tinh 3" xfId="2544"/>
    <cellStyle name="3_Gia_VL cau-JIBIC-Ha-tinh 4" xfId="2545"/>
    <cellStyle name="3_Gia_VL cau-JIBIC-Ha-tinh 5" xfId="2546"/>
    <cellStyle name="3_Gia_VL cau-JIBIC-Ha-tinh 6" xfId="2547"/>
    <cellStyle name="3_Gia_VL cau-JIBIC-Ha-tinh 7" xfId="2548"/>
    <cellStyle name="3_Gia_VLQL48_duyet " xfId="2549"/>
    <cellStyle name="3_Gia_VLQL48_duyet  2" xfId="2550"/>
    <cellStyle name="3_Gia_VLQL48_duyet  2 2" xfId="2551"/>
    <cellStyle name="3_Gia_VLQL48_duyet  2 2 2" xfId="2552"/>
    <cellStyle name="3_Gia_VLQL48_duyet  2 2 3" xfId="2553"/>
    <cellStyle name="3_Gia_VLQL48_duyet  2 2 4" xfId="2554"/>
    <cellStyle name="3_Gia_VLQL48_duyet  3" xfId="2555"/>
    <cellStyle name="3_Gia_VLQL48_duyet  4" xfId="2556"/>
    <cellStyle name="3_Gia_VLQL48_duyet  5" xfId="2557"/>
    <cellStyle name="3_Gia_VLQL48_duyet  6" xfId="2558"/>
    <cellStyle name="3_Gia_VLQL48_duyet  7" xfId="2559"/>
    <cellStyle name="3_goi 1" xfId="2560"/>
    <cellStyle name="3_Goi 1 (TT04)" xfId="2561"/>
    <cellStyle name="3_goi 1 duyet theo luong mo (an)" xfId="2562"/>
    <cellStyle name="3_Goi 1_1" xfId="2563"/>
    <cellStyle name="3_Goi 1_1 2" xfId="2564"/>
    <cellStyle name="3_Goi 1_1 2 2" xfId="2565"/>
    <cellStyle name="3_Goi 1_1 2 2 2" xfId="2566"/>
    <cellStyle name="3_Goi 1_1 2 2 3" xfId="2567"/>
    <cellStyle name="3_Goi 1_1 2 2 4" xfId="2568"/>
    <cellStyle name="3_Goi 1_1 3" xfId="2569"/>
    <cellStyle name="3_Goi 1_1 4" xfId="2570"/>
    <cellStyle name="3_Goi 1_1 5" xfId="2571"/>
    <cellStyle name="3_Goi 1_1 6" xfId="2572"/>
    <cellStyle name="3_Goi 1_1 7" xfId="2573"/>
    <cellStyle name="3_Goi so 1" xfId="2574"/>
    <cellStyle name="3_Goi thau so 1 (5-7-2006)" xfId="2575"/>
    <cellStyle name="3_Goi thau so 2 (20-6-2006)" xfId="2576"/>
    <cellStyle name="3_Goi02(25-05-2006)" xfId="2577"/>
    <cellStyle name="3_Goi02(25-05-2006) 2" xfId="2578"/>
    <cellStyle name="3_Goi02(25-05-2006) 2 2" xfId="2579"/>
    <cellStyle name="3_Goi02(25-05-2006) 2 2 2" xfId="2580"/>
    <cellStyle name="3_Goi02(25-05-2006) 2 2 3" xfId="2581"/>
    <cellStyle name="3_Goi02(25-05-2006) 2 2 4" xfId="2582"/>
    <cellStyle name="3_Goi02(25-05-2006) 3" xfId="2583"/>
    <cellStyle name="3_Goi02(25-05-2006) 4" xfId="2584"/>
    <cellStyle name="3_Goi02(25-05-2006) 5" xfId="2585"/>
    <cellStyle name="3_Goi02(25-05-2006) 6" xfId="2586"/>
    <cellStyle name="3_Goi02(25-05-2006) 7" xfId="2587"/>
    <cellStyle name="3_Goi1N206" xfId="2588"/>
    <cellStyle name="3_Goi1N206 2" xfId="2589"/>
    <cellStyle name="3_Goi1N206 2 2" xfId="2590"/>
    <cellStyle name="3_Goi1N206 2 2 2" xfId="2591"/>
    <cellStyle name="3_Goi1N206 2 2 3" xfId="2592"/>
    <cellStyle name="3_Goi1N206 2 2 4" xfId="2593"/>
    <cellStyle name="3_Goi1N206 3" xfId="2594"/>
    <cellStyle name="3_Goi1N206 4" xfId="2595"/>
    <cellStyle name="3_Goi1N206 5" xfId="2596"/>
    <cellStyle name="3_Goi1N206 6" xfId="2597"/>
    <cellStyle name="3_Goi1N206 7" xfId="2598"/>
    <cellStyle name="3_Goi2N206" xfId="2599"/>
    <cellStyle name="3_Goi2N206 2" xfId="2600"/>
    <cellStyle name="3_Goi2N206 2 2" xfId="2601"/>
    <cellStyle name="3_Goi2N206 2 2 2" xfId="2602"/>
    <cellStyle name="3_Goi2N206 2 2 3" xfId="2603"/>
    <cellStyle name="3_Goi2N206 2 2 4" xfId="2604"/>
    <cellStyle name="3_Goi2N206 3" xfId="2605"/>
    <cellStyle name="3_Goi2N206 4" xfId="2606"/>
    <cellStyle name="3_Goi2N206 5" xfId="2607"/>
    <cellStyle name="3_Goi2N206 6" xfId="2608"/>
    <cellStyle name="3_Goi2N206 7" xfId="2609"/>
    <cellStyle name="3_Goi4N216" xfId="2610"/>
    <cellStyle name="3_Goi4N216 2" xfId="2611"/>
    <cellStyle name="3_Goi4N216 2 2" xfId="2612"/>
    <cellStyle name="3_Goi4N216 2 2 2" xfId="2613"/>
    <cellStyle name="3_Goi4N216 2 2 3" xfId="2614"/>
    <cellStyle name="3_Goi4N216 2 2 4" xfId="2615"/>
    <cellStyle name="3_Goi4N216 3" xfId="2616"/>
    <cellStyle name="3_Goi4N216 4" xfId="2617"/>
    <cellStyle name="3_Goi4N216 5" xfId="2618"/>
    <cellStyle name="3_Goi4N216 6" xfId="2619"/>
    <cellStyle name="3_Goi4N216 7" xfId="2620"/>
    <cellStyle name="3_Goi5N216" xfId="2621"/>
    <cellStyle name="3_Goi5N216 2" xfId="2622"/>
    <cellStyle name="3_Goi5N216 2 2" xfId="2623"/>
    <cellStyle name="3_Goi5N216 2 2 2" xfId="2624"/>
    <cellStyle name="3_Goi5N216 2 2 3" xfId="2625"/>
    <cellStyle name="3_Goi5N216 2 2 4" xfId="2626"/>
    <cellStyle name="3_Goi5N216 3" xfId="2627"/>
    <cellStyle name="3_Goi5N216 4" xfId="2628"/>
    <cellStyle name="3_Goi5N216 5" xfId="2629"/>
    <cellStyle name="3_Goi5N216 6" xfId="2630"/>
    <cellStyle name="3_Goi5N216 7" xfId="2631"/>
    <cellStyle name="3_Hoi Song" xfId="2632"/>
    <cellStyle name="3_HT-LO" xfId="2633"/>
    <cellStyle name="3_HT-LO 2" xfId="2634"/>
    <cellStyle name="3_HT-LO 2 2" xfId="2635"/>
    <cellStyle name="3_HT-LO 2 2 2" xfId="2636"/>
    <cellStyle name="3_HT-LO 2 2 3" xfId="2637"/>
    <cellStyle name="3_HT-LO 2 2 4" xfId="2638"/>
    <cellStyle name="3_HT-LO 3" xfId="2639"/>
    <cellStyle name="3_HT-LO 4" xfId="2640"/>
    <cellStyle name="3_HT-LO 5" xfId="2641"/>
    <cellStyle name="3_HT-LO 6" xfId="2642"/>
    <cellStyle name="3_HT-LO 7" xfId="2643"/>
    <cellStyle name="3_Khoi luong" xfId="2644"/>
    <cellStyle name="3_Khoi luong 2" xfId="2645"/>
    <cellStyle name="3_Khoi luong 2 2" xfId="2646"/>
    <cellStyle name="3_Khoi luong 2 2 2" xfId="2647"/>
    <cellStyle name="3_Khoi luong 2 2 3" xfId="2648"/>
    <cellStyle name="3_Khoi luong 2 2 4" xfId="2649"/>
    <cellStyle name="3_Khoi luong 3" xfId="2650"/>
    <cellStyle name="3_Khoi luong 4" xfId="2651"/>
    <cellStyle name="3_Khoi luong 5" xfId="2652"/>
    <cellStyle name="3_Khoi luong 6" xfId="2653"/>
    <cellStyle name="3_Khoi luong 7" xfId="2654"/>
    <cellStyle name="3_Khoi luong doan 1" xfId="2655"/>
    <cellStyle name="3_Khoi luong doan 1 2" xfId="2656"/>
    <cellStyle name="3_Khoi luong doan 1 2 2" xfId="2657"/>
    <cellStyle name="3_Khoi luong doan 1 2 2 2" xfId="2658"/>
    <cellStyle name="3_Khoi luong doan 1 2 2 3" xfId="2659"/>
    <cellStyle name="3_Khoi luong doan 1 2 2 4" xfId="2660"/>
    <cellStyle name="3_Khoi luong doan 1 3" xfId="2661"/>
    <cellStyle name="3_Khoi luong doan 1 4" xfId="2662"/>
    <cellStyle name="3_Khoi luong doan 1 5" xfId="2663"/>
    <cellStyle name="3_Khoi luong doan 1 6" xfId="2664"/>
    <cellStyle name="3_Khoi luong doan 1 7" xfId="2665"/>
    <cellStyle name="3_Khoi luong doan 2" xfId="2666"/>
    <cellStyle name="3_Khoi luong doan 2 2" xfId="2667"/>
    <cellStyle name="3_Khoi luong doan 2 2 2" xfId="2668"/>
    <cellStyle name="3_Khoi luong doan 2 2 2 2" xfId="2669"/>
    <cellStyle name="3_Khoi luong doan 2 2 2 3" xfId="2670"/>
    <cellStyle name="3_Khoi luong doan 2 2 2 4" xfId="2671"/>
    <cellStyle name="3_Khoi luong doan 2 3" xfId="2672"/>
    <cellStyle name="3_Khoi luong doan 2 4" xfId="2673"/>
    <cellStyle name="3_Khoi luong doan 2 5" xfId="2674"/>
    <cellStyle name="3_Khoi luong doan 2 6" xfId="2675"/>
    <cellStyle name="3_Khoi luong doan 2 7" xfId="2676"/>
    <cellStyle name="3_Khoi Luong Hoang Truong - Hoang Phu" xfId="2677"/>
    <cellStyle name="3_Khoi Luong Hoang Truong - Hoang Phu 2" xfId="2678"/>
    <cellStyle name="3_Khoi Luong Hoang Truong - Hoang Phu 2 2" xfId="2679"/>
    <cellStyle name="3_Khoi Luong Hoang Truong - Hoang Phu 2 2 2" xfId="2680"/>
    <cellStyle name="3_Khoi Luong Hoang Truong - Hoang Phu 2 2 3" xfId="2681"/>
    <cellStyle name="3_Khoi Luong Hoang Truong - Hoang Phu 2 2 4" xfId="2682"/>
    <cellStyle name="3_Khoi Luong Hoang Truong - Hoang Phu 3" xfId="2683"/>
    <cellStyle name="3_Khoi Luong Hoang Truong - Hoang Phu 4" xfId="2684"/>
    <cellStyle name="3_Khoi Luong Hoang Truong - Hoang Phu 5" xfId="2685"/>
    <cellStyle name="3_Khoi Luong Hoang Truong - Hoang Phu 6" xfId="2686"/>
    <cellStyle name="3_Khoi Luong Hoang Truong - Hoang Phu 7" xfId="2687"/>
    <cellStyle name="3_Khoi nghi PDPhungPA1" xfId="2688"/>
    <cellStyle name="3_Khoi nghi PDPhungPA1 2" xfId="2689"/>
    <cellStyle name="3_Khoi nghi PDPhungPA1 2 2" xfId="2690"/>
    <cellStyle name="3_Khoi nghi PDPhungPA1 2 2 2" xfId="2691"/>
    <cellStyle name="3_Khoi nghi PDPhungPA1 2 2 3" xfId="2692"/>
    <cellStyle name="3_Khoi nghi PDPhungPA1 2 2 4" xfId="2693"/>
    <cellStyle name="3_Khoi nghi PDPhungPA1 3" xfId="2694"/>
    <cellStyle name="3_Khoi nghi PDPhungPA1 4" xfId="2695"/>
    <cellStyle name="3_Khoi nghi PDPhungPA1 5" xfId="2696"/>
    <cellStyle name="3_Khoi nghi PDPhungPA1 6" xfId="2697"/>
    <cellStyle name="3_Khoi nghi PDPhungPA1 7" xfId="2698"/>
    <cellStyle name="3_khoiluong" xfId="2699"/>
    <cellStyle name="3_khoiluong 2" xfId="2700"/>
    <cellStyle name="3_khoiluong 2 2" xfId="2701"/>
    <cellStyle name="3_khoiluong 2 2 2" xfId="2702"/>
    <cellStyle name="3_khoiluong 2 2 3" xfId="2703"/>
    <cellStyle name="3_khoiluong 2 2 4" xfId="2704"/>
    <cellStyle name="3_khoiluong 3" xfId="2705"/>
    <cellStyle name="3_khoiluong 4" xfId="2706"/>
    <cellStyle name="3_khoiluong 5" xfId="2707"/>
    <cellStyle name="3_khoiluong 6" xfId="2708"/>
    <cellStyle name="3_khoiluong 7" xfId="2709"/>
    <cellStyle name="3_Khoiluong12-13" xfId="2710"/>
    <cellStyle name="3_KL" xfId="2711"/>
    <cellStyle name="3_KL 2" xfId="2712"/>
    <cellStyle name="3_KL 2 2" xfId="2713"/>
    <cellStyle name="3_KL 2 2 2" xfId="2714"/>
    <cellStyle name="3_KL 2 2 3" xfId="2715"/>
    <cellStyle name="3_KL 2 2 4" xfId="2716"/>
    <cellStyle name="3_KL 3" xfId="2717"/>
    <cellStyle name="3_KL 4" xfId="2718"/>
    <cellStyle name="3_KL 5" xfId="2719"/>
    <cellStyle name="3_KL 6" xfId="2720"/>
    <cellStyle name="3_KL 7" xfId="2721"/>
    <cellStyle name="3_KL12-13,16-17" xfId="2722"/>
    <cellStyle name="3_Kl1-8-05" xfId="2723"/>
    <cellStyle name="3_Kl6-6-05" xfId="2724"/>
    <cellStyle name="3_Kldoan3" xfId="2725"/>
    <cellStyle name="3_Kldoan3 2" xfId="2726"/>
    <cellStyle name="3_Kldoan3 2 2" xfId="2727"/>
    <cellStyle name="3_Kldoan3 2 2 2" xfId="2728"/>
    <cellStyle name="3_Kldoan3 2 2 3" xfId="2729"/>
    <cellStyle name="3_Kldoan3 2 2 4" xfId="2730"/>
    <cellStyle name="3_Kldoan3 3" xfId="2731"/>
    <cellStyle name="3_Kldoan3 4" xfId="2732"/>
    <cellStyle name="3_Kldoan3 5" xfId="2733"/>
    <cellStyle name="3_Kldoan3 6" xfId="2734"/>
    <cellStyle name="3_Kldoan3 7" xfId="2735"/>
    <cellStyle name="3_Klnutgiao" xfId="2736"/>
    <cellStyle name="3_KLPA2s" xfId="2737"/>
    <cellStyle name="3_KlQdinhduyet" xfId="2738"/>
    <cellStyle name="3_KlQdinhduyet 2" xfId="2739"/>
    <cellStyle name="3_KlQdinhduyet 2 2" xfId="2740"/>
    <cellStyle name="3_KlQdinhduyet 2 2 2" xfId="2741"/>
    <cellStyle name="3_KlQdinhduyet 2 2 3" xfId="2742"/>
    <cellStyle name="3_KlQdinhduyet 2 2 4" xfId="2743"/>
    <cellStyle name="3_KlQdinhduyet 3" xfId="2744"/>
    <cellStyle name="3_KlQdinhduyet 4" xfId="2745"/>
    <cellStyle name="3_KlQdinhduyet 5" xfId="2746"/>
    <cellStyle name="3_KlQdinhduyet 6" xfId="2747"/>
    <cellStyle name="3_KlQdinhduyet 7" xfId="2748"/>
    <cellStyle name="3_KlQL4goi5KCS" xfId="2749"/>
    <cellStyle name="3_Kltayth" xfId="2750"/>
    <cellStyle name="3_KltaythQDduyet" xfId="2751"/>
    <cellStyle name="3_Kluong4-2004" xfId="2752"/>
    <cellStyle name="3_Kluong4-2004 2" xfId="2753"/>
    <cellStyle name="3_Kluong4-2004 2 2" xfId="2754"/>
    <cellStyle name="3_Kluong4-2004 2 2 2" xfId="2755"/>
    <cellStyle name="3_Kluong4-2004 2 2 3" xfId="2756"/>
    <cellStyle name="3_Kluong4-2004 2 2 4" xfId="2757"/>
    <cellStyle name="3_Kluong4-2004 3" xfId="2758"/>
    <cellStyle name="3_Kluong4-2004 4" xfId="2759"/>
    <cellStyle name="3_Kluong4-2004 5" xfId="2760"/>
    <cellStyle name="3_Kluong4-2004 6" xfId="2761"/>
    <cellStyle name="3_Kluong4-2004 7" xfId="2762"/>
    <cellStyle name="3_kluongduong13" xfId="2763"/>
    <cellStyle name="3_Km13-Km16" xfId="2764"/>
    <cellStyle name="3_Luong A6" xfId="2765"/>
    <cellStyle name="3_maugiacotaluy" xfId="2766"/>
    <cellStyle name="3_My Thanh Son Thanh" xfId="2767"/>
    <cellStyle name="3_NenmatduongNTs" xfId="2768"/>
    <cellStyle name="3_NenmatduongNTs 2" xfId="2769"/>
    <cellStyle name="3_NenmatduongNTs 2 2" xfId="2770"/>
    <cellStyle name="3_NenmatduongNTs 2 2 2" xfId="2771"/>
    <cellStyle name="3_NenmatduongNTs 2 2 3" xfId="2772"/>
    <cellStyle name="3_NenmatduongNTs 2 2 4" xfId="2773"/>
    <cellStyle name="3_NenmatduongNTs 3" xfId="2774"/>
    <cellStyle name="3_NenmatduongNTs 4" xfId="2775"/>
    <cellStyle name="3_NenmatduongNTs 5" xfId="2776"/>
    <cellStyle name="3_NenmatduongNTs 6" xfId="2777"/>
    <cellStyle name="3_NenmatduongNTs 7" xfId="2778"/>
    <cellStyle name="3_Nhom I" xfId="2779"/>
    <cellStyle name="3_Nhom I 2" xfId="2780"/>
    <cellStyle name="3_Nhom I 2 2" xfId="2781"/>
    <cellStyle name="3_Nhom I 2 2 2" xfId="2782"/>
    <cellStyle name="3_Nhom I 2 2 3" xfId="2783"/>
    <cellStyle name="3_Nhom I 2 2 4" xfId="2784"/>
    <cellStyle name="3_Nhom I 3" xfId="2785"/>
    <cellStyle name="3_Nhom I 4" xfId="2786"/>
    <cellStyle name="3_Nhom I 5" xfId="2787"/>
    <cellStyle name="3_Nhom I 6" xfId="2788"/>
    <cellStyle name="3_Nhom I 7" xfId="2789"/>
    <cellStyle name="3_Project N.Du" xfId="2790"/>
    <cellStyle name="3_Project N.Du 2" xfId="2791"/>
    <cellStyle name="3_Project N.Du 2 2" xfId="2792"/>
    <cellStyle name="3_Project N.Du 2 2 2" xfId="2793"/>
    <cellStyle name="3_Project N.Du 2 2 3" xfId="2794"/>
    <cellStyle name="3_Project N.Du 2 2 4" xfId="2795"/>
    <cellStyle name="3_Project N.Du 3" xfId="2796"/>
    <cellStyle name="3_Project N.Du 4" xfId="2797"/>
    <cellStyle name="3_Project N.Du 5" xfId="2798"/>
    <cellStyle name="3_Project N.Du 6" xfId="2799"/>
    <cellStyle name="3_Project N.Du 7" xfId="2800"/>
    <cellStyle name="3_Project N.Du.dien" xfId="2801"/>
    <cellStyle name="3_Project QL4" xfId="2802"/>
    <cellStyle name="3_Project QL4 goi 7" xfId="2803"/>
    <cellStyle name="3_Project QL4 goi 7 2" xfId="2804"/>
    <cellStyle name="3_Project QL4 goi 7 2 2" xfId="2805"/>
    <cellStyle name="3_Project QL4 goi 7 2 2 2" xfId="2806"/>
    <cellStyle name="3_Project QL4 goi 7 2 2 3" xfId="2807"/>
    <cellStyle name="3_Project QL4 goi 7 2 2 4" xfId="2808"/>
    <cellStyle name="3_Project QL4 goi 7 3" xfId="2809"/>
    <cellStyle name="3_Project QL4 goi 7 4" xfId="2810"/>
    <cellStyle name="3_Project QL4 goi 7 5" xfId="2811"/>
    <cellStyle name="3_Project QL4 goi 7 6" xfId="2812"/>
    <cellStyle name="3_Project QL4 goi 7 7" xfId="2813"/>
    <cellStyle name="3_Project QL4 goi5" xfId="2814"/>
    <cellStyle name="3_Project QL4 goi8" xfId="2815"/>
    <cellStyle name="3_Sheet1" xfId="2816"/>
    <cellStyle name="3_t" xfId="2817"/>
    <cellStyle name="3_Tay THoa" xfId="2818"/>
    <cellStyle name="3_Tay THoa 2" xfId="2819"/>
    <cellStyle name="3_Tay THoa 2 2" xfId="2820"/>
    <cellStyle name="3_Tay THoa 2 2 2" xfId="2821"/>
    <cellStyle name="3_Tay THoa 2 2 3" xfId="2822"/>
    <cellStyle name="3_Tay THoa 2 2 4" xfId="2823"/>
    <cellStyle name="3_Tay THoa 3" xfId="2824"/>
    <cellStyle name="3_Tay THoa 4" xfId="2825"/>
    <cellStyle name="3_Tay THoa 5" xfId="2826"/>
    <cellStyle name="3_Tay THoa 6" xfId="2827"/>
    <cellStyle name="3_Tay THoa 7" xfId="2828"/>
    <cellStyle name="3_TDTNXP6(duyet)" xfId="2829"/>
    <cellStyle name="3_TDTNXP6(duyet) 2" xfId="2830"/>
    <cellStyle name="3_TDTNXP6(duyet) 2 2" xfId="2831"/>
    <cellStyle name="3_TDTNXP6(duyet) 2 2 2" xfId="2832"/>
    <cellStyle name="3_TDTNXP6(duyet) 2 2 3" xfId="2833"/>
    <cellStyle name="3_TDTNXP6(duyet) 2 2 4" xfId="2834"/>
    <cellStyle name="3_TDTNXP6(duyet) 3" xfId="2835"/>
    <cellStyle name="3_TDTNXP6(duyet) 4" xfId="2836"/>
    <cellStyle name="3_TDTNXP6(duyet) 5" xfId="2837"/>
    <cellStyle name="3_TDTNXP6(duyet) 6" xfId="2838"/>
    <cellStyle name="3_TDTNXP6(duyet) 7" xfId="2839"/>
    <cellStyle name="3_Tham tra (8-11)1" xfId="2840"/>
    <cellStyle name="3_Tham tra (8-11)1 2" xfId="2841"/>
    <cellStyle name="3_Tham tra (8-11)1 2 2" xfId="2842"/>
    <cellStyle name="3_Tham tra (8-11)1 2 2 2" xfId="2843"/>
    <cellStyle name="3_Tham tra (8-11)1 2 2 3" xfId="2844"/>
    <cellStyle name="3_Tham tra (8-11)1 2 2 4" xfId="2845"/>
    <cellStyle name="3_Tham tra (8-11)1 3" xfId="2846"/>
    <cellStyle name="3_Tham tra (8-11)1 4" xfId="2847"/>
    <cellStyle name="3_Tham tra (8-11)1 5" xfId="2848"/>
    <cellStyle name="3_Tham tra (8-11)1 6" xfId="2849"/>
    <cellStyle name="3_Tham tra (8-11)1 7" xfId="2850"/>
    <cellStyle name="3_Tong hop DT dieu chinh duong 38-95" xfId="2851"/>
    <cellStyle name="3_Tong hop khoi luong duong 557 (30-5-2006)" xfId="2852"/>
    <cellStyle name="3_Tong muc dau tu" xfId="2853"/>
    <cellStyle name="3_Tuyen duong 1722N Ba Che - Thieu Toan" xfId="2854"/>
    <cellStyle name="3_Tuyen so 1-Km0+00 - Km0+852.56" xfId="2855"/>
    <cellStyle name="3_Tuyen so 1-Km0+00 - Km0+852.56 2" xfId="2856"/>
    <cellStyle name="3_Tuyen so 1-Km0+00 - Km0+852.56 2 2" xfId="2857"/>
    <cellStyle name="3_Tuyen so 1-Km0+00 - Km0+852.56 2 2 2" xfId="2858"/>
    <cellStyle name="3_Tuyen so 1-Km0+00 - Km0+852.56 2 2 3" xfId="2859"/>
    <cellStyle name="3_Tuyen so 1-Km0+00 - Km0+852.56 2 2 4" xfId="2860"/>
    <cellStyle name="3_Tuyen so 1-Km0+00 - Km0+852.56 3" xfId="2861"/>
    <cellStyle name="3_Tuyen so 1-Km0+00 - Km0+852.56 4" xfId="2862"/>
    <cellStyle name="3_Tuyen so 1-Km0+00 - Km0+852.56 5" xfId="2863"/>
    <cellStyle name="3_Tuyen so 1-Km0+00 - Km0+852.56 6" xfId="2864"/>
    <cellStyle name="3_Tuyen so 1-Km0+00 - Km0+852.56 7" xfId="2865"/>
    <cellStyle name="3_TV sua ngay 02-08-06" xfId="2866"/>
    <cellStyle name="3_TV sua ngay 02-08-06 2" xfId="2867"/>
    <cellStyle name="3_TV sua ngay 02-08-06 2 2" xfId="2868"/>
    <cellStyle name="3_TV sua ngay 02-08-06 2 2 2" xfId="2869"/>
    <cellStyle name="3_TV sua ngay 02-08-06 2 2 3" xfId="2870"/>
    <cellStyle name="3_TV sua ngay 02-08-06 2 2 4" xfId="2871"/>
    <cellStyle name="3_TV sua ngay 02-08-06 3" xfId="2872"/>
    <cellStyle name="3_TV sua ngay 02-08-06 4" xfId="2873"/>
    <cellStyle name="3_TV sua ngay 02-08-06 5" xfId="2874"/>
    <cellStyle name="3_TV sua ngay 02-08-06 6" xfId="2875"/>
    <cellStyle name="3_TV sua ngay 02-08-06 7" xfId="2876"/>
    <cellStyle name="3_VatLieu 3 cau -NA" xfId="2877"/>
    <cellStyle name="3_VatLieu 3 cau -NA 2" xfId="2878"/>
    <cellStyle name="3_VatLieu 3 cau -NA 2 2" xfId="2879"/>
    <cellStyle name="3_VatLieu 3 cau -NA 2 2 2" xfId="2880"/>
    <cellStyle name="3_VatLieu 3 cau -NA 2 2 3" xfId="2881"/>
    <cellStyle name="3_VatLieu 3 cau -NA 2 2 4" xfId="2882"/>
    <cellStyle name="3_VatLieu 3 cau -NA 3" xfId="2883"/>
    <cellStyle name="3_VatLieu 3 cau -NA 4" xfId="2884"/>
    <cellStyle name="3_VatLieu 3 cau -NA 5" xfId="2885"/>
    <cellStyle name="3_VatLieu 3 cau -NA 6" xfId="2886"/>
    <cellStyle name="3_VatLieu 3 cau -NA 7" xfId="2887"/>
    <cellStyle name="3_ÿÿÿÿÿ" xfId="2888"/>
    <cellStyle name="3_ÿÿÿÿÿ_1" xfId="2889"/>
    <cellStyle name="3_ÿÿÿÿÿ_1 2" xfId="2890"/>
    <cellStyle name="3_ÿÿÿÿÿ_1 2 2" xfId="2891"/>
    <cellStyle name="3_ÿÿÿÿÿ_1 2 2 2" xfId="2892"/>
    <cellStyle name="3_ÿÿÿÿÿ_1 2 2 3" xfId="2893"/>
    <cellStyle name="3_ÿÿÿÿÿ_1 2 2 4" xfId="2894"/>
    <cellStyle name="3_ÿÿÿÿÿ_1 3" xfId="2895"/>
    <cellStyle name="3_ÿÿÿÿÿ_1 4" xfId="2896"/>
    <cellStyle name="3_ÿÿÿÿÿ_1 5" xfId="2897"/>
    <cellStyle name="3_ÿÿÿÿÿ_1 6" xfId="2898"/>
    <cellStyle name="3_ÿÿÿÿÿ_1 7" xfId="2899"/>
    <cellStyle name="4" xfId="2900"/>
    <cellStyle name="4_6.Bang_luong_moi_XDCB" xfId="2901"/>
    <cellStyle name="4_Bang tong hop khoi luong" xfId="2902"/>
    <cellStyle name="4_Book1" xfId="2903"/>
    <cellStyle name="4_Book1_1" xfId="2904"/>
    <cellStyle name="4_Book1_1 2" xfId="2905"/>
    <cellStyle name="4_Book1_1 2 2" xfId="2906"/>
    <cellStyle name="4_Book1_1 2 2 2" xfId="2907"/>
    <cellStyle name="4_Book1_1 2 2 3" xfId="2908"/>
    <cellStyle name="4_Book1_1 2 2 4" xfId="2909"/>
    <cellStyle name="4_Book1_1 3" xfId="2910"/>
    <cellStyle name="4_Book1_1 4" xfId="2911"/>
    <cellStyle name="4_Book1_1 5" xfId="2912"/>
    <cellStyle name="4_Book1_1 6" xfId="2913"/>
    <cellStyle name="4_Book1_1 7" xfId="2914"/>
    <cellStyle name="4_Book1_Book1" xfId="2915"/>
    <cellStyle name="4_Book1_Book1 2" xfId="2916"/>
    <cellStyle name="4_Book1_Book1 2 2" xfId="2917"/>
    <cellStyle name="4_Book1_Book1 2 2 2" xfId="2918"/>
    <cellStyle name="4_Book1_Book1 2 2 3" xfId="2919"/>
    <cellStyle name="4_Book1_Book1 2 2 4" xfId="2920"/>
    <cellStyle name="4_Book1_Book1 3" xfId="2921"/>
    <cellStyle name="4_Book1_Book1 4" xfId="2922"/>
    <cellStyle name="4_Book1_Book1 5" xfId="2923"/>
    <cellStyle name="4_Book1_Book1 6" xfId="2924"/>
    <cellStyle name="4_Book1_Book1 7" xfId="2925"/>
    <cellStyle name="4_Book1_Book3" xfId="2926"/>
    <cellStyle name="4_Book1_Book3 2" xfId="2927"/>
    <cellStyle name="4_Book1_Book3 2 2" xfId="2928"/>
    <cellStyle name="4_Book1_Book3 2 2 2" xfId="2929"/>
    <cellStyle name="4_Book1_Book3 2 2 3" xfId="2930"/>
    <cellStyle name="4_Book1_Book3 2 2 4" xfId="2931"/>
    <cellStyle name="4_Book1_Book3 3" xfId="2932"/>
    <cellStyle name="4_Book1_Book3 4" xfId="2933"/>
    <cellStyle name="4_Book1_Book3 5" xfId="2934"/>
    <cellStyle name="4_Book1_Book3 6" xfId="2935"/>
    <cellStyle name="4_Book1_Book3 7" xfId="2936"/>
    <cellStyle name="4_Book1_Cau Hoa Son Km 1+441.06 (22-10-2006)" xfId="2937"/>
    <cellStyle name="4_Book1_Cau Hoa Son Km 1+441.06 (22-10-2006) 2" xfId="2938"/>
    <cellStyle name="4_Book1_Cau Hoa Son Km 1+441.06 (22-10-2006) 2 2" xfId="2939"/>
    <cellStyle name="4_Book1_Cau Hoa Son Km 1+441.06 (22-10-2006) 2 2 2" xfId="2940"/>
    <cellStyle name="4_Book1_Cau Hoa Son Km 1+441.06 (22-10-2006) 2 2 3" xfId="2941"/>
    <cellStyle name="4_Book1_Cau Hoa Son Km 1+441.06 (22-10-2006) 2 2 4" xfId="2942"/>
    <cellStyle name="4_Book1_Cau Hoa Son Km 1+441.06 (22-10-2006) 3" xfId="2943"/>
    <cellStyle name="4_Book1_Cau Hoa Son Km 1+441.06 (22-10-2006) 4" xfId="2944"/>
    <cellStyle name="4_Book1_Cau Hoa Son Km 1+441.06 (22-10-2006) 5" xfId="2945"/>
    <cellStyle name="4_Book1_Cau Hoa Son Km 1+441.06 (22-10-2006) 6" xfId="2946"/>
    <cellStyle name="4_Book1_Cau Hoa Son Km 1+441.06 (22-10-2006) 7" xfId="2947"/>
    <cellStyle name="4_Book1_Cau Hoa Son Km 1+441.06 (5-7-2006)" xfId="2948"/>
    <cellStyle name="4_Book1_Cau Hoa Son Km 1+441.06 (5-7-2006) 2" xfId="2949"/>
    <cellStyle name="4_Book1_Cau Hoa Son Km 1+441.06 (5-7-2006) 2 2" xfId="2950"/>
    <cellStyle name="4_Book1_Cau Hoa Son Km 1+441.06 (5-7-2006) 2 2 2" xfId="2951"/>
    <cellStyle name="4_Book1_Cau Hoa Son Km 1+441.06 (5-7-2006) 2 2 3" xfId="2952"/>
    <cellStyle name="4_Book1_Cau Hoa Son Km 1+441.06 (5-7-2006) 2 2 4" xfId="2953"/>
    <cellStyle name="4_Book1_Cau Hoa Son Km 1+441.06 (5-7-2006) 3" xfId="2954"/>
    <cellStyle name="4_Book1_Cau Hoa Son Km 1+441.06 (5-7-2006) 4" xfId="2955"/>
    <cellStyle name="4_Book1_Cau Hoa Son Km 1+441.06 (5-7-2006) 5" xfId="2956"/>
    <cellStyle name="4_Book1_Cau Hoa Son Km 1+441.06 (5-7-2006) 6" xfId="2957"/>
    <cellStyle name="4_Book1_Cau Hoa Son Km 1+441.06 (5-7-2006) 7" xfId="2958"/>
    <cellStyle name="4_Book1_Cau Nam Tot(ngay 2-10-2006)" xfId="2959"/>
    <cellStyle name="4_Book1_Chau Thon - Tan Xuan (goi 5)" xfId="2960"/>
    <cellStyle name="4_Book1_Dieu phoi dat goi 1" xfId="2961"/>
    <cellStyle name="4_Book1_Dieu phoi dat goi 2" xfId="2962"/>
    <cellStyle name="4_Book1_DT cau" xfId="2963"/>
    <cellStyle name="4_Book1_DT cau 2" xfId="2964"/>
    <cellStyle name="4_Book1_DT cau 2 2" xfId="2965"/>
    <cellStyle name="4_Book1_DT cau 2 2 2" xfId="2966"/>
    <cellStyle name="4_Book1_DT cau 2 2 3" xfId="2967"/>
    <cellStyle name="4_Book1_DT cau 2 2 4" xfId="2968"/>
    <cellStyle name="4_Book1_DT cau 3" xfId="2969"/>
    <cellStyle name="4_Book1_DT cau 4" xfId="2970"/>
    <cellStyle name="4_Book1_DT cau 5" xfId="2971"/>
    <cellStyle name="4_Book1_DT cau 6" xfId="2972"/>
    <cellStyle name="4_Book1_DT cau 7" xfId="2973"/>
    <cellStyle name="4_Book1_DT Hoang Mai(25-1-2007)" xfId="2974"/>
    <cellStyle name="4_Book1_DT Hoang Mai(25-1-2007) 2" xfId="2975"/>
    <cellStyle name="4_Book1_DT Hoang Mai(25-1-2007) 2 2" xfId="2976"/>
    <cellStyle name="4_Book1_DT Hoang Mai(25-1-2007) 2 2 2" xfId="2977"/>
    <cellStyle name="4_Book1_DT Hoang Mai(25-1-2007) 2 2 3" xfId="2978"/>
    <cellStyle name="4_Book1_DT Hoang Mai(25-1-2007) 2 2 4" xfId="2979"/>
    <cellStyle name="4_Book1_DT Hoang Mai(25-1-2007) 3" xfId="2980"/>
    <cellStyle name="4_Book1_DT Hoang Mai(25-1-2007) 4" xfId="2981"/>
    <cellStyle name="4_Book1_DT Hoang Mai(25-1-2007) 5" xfId="2982"/>
    <cellStyle name="4_Book1_DT Hoang Mai(25-1-2007) 6" xfId="2983"/>
    <cellStyle name="4_Book1_DT Hoang Mai(25-1-2007) 7" xfId="2984"/>
    <cellStyle name="4_Book1_DT Kha thi ngay 11-2-06" xfId="2985"/>
    <cellStyle name="4_Book1_DT Kha thi ngay 11-2-06 2" xfId="2986"/>
    <cellStyle name="4_Book1_DT Kha thi ngay 11-2-06 2 2" xfId="2987"/>
    <cellStyle name="4_Book1_DT Kha thi ngay 11-2-06 2 2 2" xfId="2988"/>
    <cellStyle name="4_Book1_DT Kha thi ngay 11-2-06 2 2 3" xfId="2989"/>
    <cellStyle name="4_Book1_DT Kha thi ngay 11-2-06 2 2 4" xfId="2990"/>
    <cellStyle name="4_Book1_DT Kha thi ngay 11-2-06 3" xfId="2991"/>
    <cellStyle name="4_Book1_DT Kha thi ngay 11-2-06 4" xfId="2992"/>
    <cellStyle name="4_Book1_DT Kha thi ngay 11-2-06 5" xfId="2993"/>
    <cellStyle name="4_Book1_DT Kha thi ngay 11-2-06 6" xfId="2994"/>
    <cellStyle name="4_Book1_DT Kha thi ngay 11-2-06 7" xfId="2995"/>
    <cellStyle name="4_Book1_DT Km0-5+337.16" xfId="2996"/>
    <cellStyle name="4_Book1_DT Km0-5+337.16 2" xfId="2997"/>
    <cellStyle name="4_Book1_DT Km0-5+337.16 2 2" xfId="2998"/>
    <cellStyle name="4_Book1_DT Km0-5+337.16 2 2 2" xfId="2999"/>
    <cellStyle name="4_Book1_DT Km0-5+337.16 2 2 3" xfId="3000"/>
    <cellStyle name="4_Book1_DT Km0-5+337.16 2 2 4" xfId="3001"/>
    <cellStyle name="4_Book1_DT Km0-5+337.16 3" xfId="3002"/>
    <cellStyle name="4_Book1_DT Km0-5+337.16 4" xfId="3003"/>
    <cellStyle name="4_Book1_DT Km0-5+337.16 5" xfId="3004"/>
    <cellStyle name="4_Book1_DT Km0-5+337.16 6" xfId="3005"/>
    <cellStyle name="4_Book1_DT Km0-5+337.16 7" xfId="3006"/>
    <cellStyle name="4_Book1_DT ngay 04-01-2006" xfId="3007"/>
    <cellStyle name="4_Book1_DT ngay 11-4-2006" xfId="3008"/>
    <cellStyle name="4_Book1_DT ngay 15-11-05" xfId="3009"/>
    <cellStyle name="4_Book1_DT ngay 15-11-05 2" xfId="3010"/>
    <cellStyle name="4_Book1_DT ngay 15-11-05 2 2" xfId="3011"/>
    <cellStyle name="4_Book1_DT ngay 15-11-05 2 2 2" xfId="3012"/>
    <cellStyle name="4_Book1_DT ngay 15-11-05 2 2 3" xfId="3013"/>
    <cellStyle name="4_Book1_DT ngay 15-11-05 2 2 4" xfId="3014"/>
    <cellStyle name="4_Book1_DT ngay 15-11-05 3" xfId="3015"/>
    <cellStyle name="4_Book1_DT ngay 15-11-05 4" xfId="3016"/>
    <cellStyle name="4_Book1_DT ngay 15-11-05 5" xfId="3017"/>
    <cellStyle name="4_Book1_DT ngay 15-11-05 6" xfId="3018"/>
    <cellStyle name="4_Book1_DT ngay 15-11-05 7" xfId="3019"/>
    <cellStyle name="4_Book1_DT theo DM24" xfId="3020"/>
    <cellStyle name="4_Book1_Du toan goi 3 ngay 16-12-2006" xfId="3021"/>
    <cellStyle name="4_Book1_Du toan KT-TCsua theo TT 03 - YC 471" xfId="3022"/>
    <cellStyle name="4_Book1_Du toan ngay 27-10-2006" xfId="3023"/>
    <cellStyle name="4_Book1_Du toan Phuong lam" xfId="3024"/>
    <cellStyle name="4_Book1_Du toan Phuong lam 2" xfId="3025"/>
    <cellStyle name="4_Book1_Du toan Phuong lam 2 2" xfId="3026"/>
    <cellStyle name="4_Book1_Du toan Phuong lam 2 2 2" xfId="3027"/>
    <cellStyle name="4_Book1_Du toan Phuong lam 2 2 3" xfId="3028"/>
    <cellStyle name="4_Book1_Du toan Phuong lam 2 2 4" xfId="3029"/>
    <cellStyle name="4_Book1_Du toan Phuong lam 3" xfId="3030"/>
    <cellStyle name="4_Book1_Du toan Phuong lam 4" xfId="3031"/>
    <cellStyle name="4_Book1_Du toan Phuong lam 5" xfId="3032"/>
    <cellStyle name="4_Book1_Du toan Phuong lam 6" xfId="3033"/>
    <cellStyle name="4_Book1_Du toan Phuong lam 7" xfId="3034"/>
    <cellStyle name="4_Book1_Du toan QL 27 (23-12-2005)" xfId="3035"/>
    <cellStyle name="4_Book1_DuAnKT ngay 11-2-2006" xfId="3036"/>
    <cellStyle name="4_Book1_Goi 1" xfId="3037"/>
    <cellStyle name="4_Book1_Goi thau so 1 (5-7-2006)" xfId="3038"/>
    <cellStyle name="4_Book1_Goi thau so 1 (5-7-2006) 2" xfId="3039"/>
    <cellStyle name="4_Book1_Goi thau so 1 (5-7-2006) 2 2" xfId="3040"/>
    <cellStyle name="4_Book1_Goi thau so 1 (5-7-2006) 2 2 2" xfId="3041"/>
    <cellStyle name="4_Book1_Goi thau so 1 (5-7-2006) 2 2 3" xfId="3042"/>
    <cellStyle name="4_Book1_Goi thau so 1 (5-7-2006) 2 2 4" xfId="3043"/>
    <cellStyle name="4_Book1_Goi thau so 1 (5-7-2006) 3" xfId="3044"/>
    <cellStyle name="4_Book1_Goi thau so 1 (5-7-2006) 4" xfId="3045"/>
    <cellStyle name="4_Book1_Goi thau so 1 (5-7-2006) 5" xfId="3046"/>
    <cellStyle name="4_Book1_Goi thau so 1 (5-7-2006) 6" xfId="3047"/>
    <cellStyle name="4_Book1_Goi thau so 1 (5-7-2006) 7" xfId="3048"/>
    <cellStyle name="4_Book1_Goi thau so 2 (20-6-2006)" xfId="3049"/>
    <cellStyle name="4_Book1_Goi thau so 2 (20-6-2006) 2" xfId="3050"/>
    <cellStyle name="4_Book1_Goi thau so 2 (20-6-2006) 2 2" xfId="3051"/>
    <cellStyle name="4_Book1_Goi thau so 2 (20-6-2006) 2 2 2" xfId="3052"/>
    <cellStyle name="4_Book1_Goi thau so 2 (20-6-2006) 2 2 3" xfId="3053"/>
    <cellStyle name="4_Book1_Goi thau so 2 (20-6-2006) 2 2 4" xfId="3054"/>
    <cellStyle name="4_Book1_Goi thau so 2 (20-6-2006) 3" xfId="3055"/>
    <cellStyle name="4_Book1_Goi thau so 2 (20-6-2006) 4" xfId="3056"/>
    <cellStyle name="4_Book1_Goi thau so 2 (20-6-2006) 5" xfId="3057"/>
    <cellStyle name="4_Book1_Goi thau so 2 (20-6-2006) 6" xfId="3058"/>
    <cellStyle name="4_Book1_Goi thau so 2 (20-6-2006) 7" xfId="3059"/>
    <cellStyle name="4_Book1_Goi02(25-05-2006)" xfId="3060"/>
    <cellStyle name="4_Book1_Khoi Luong Hoang Truong - Hoang Phu" xfId="3061"/>
    <cellStyle name="4_Book1_Khoi Luong Hoang Truong - Hoang Phu 2" xfId="3062"/>
    <cellStyle name="4_Book1_Khoi Luong Hoang Truong - Hoang Phu 2 2" xfId="3063"/>
    <cellStyle name="4_Book1_Khoi Luong Hoang Truong - Hoang Phu 2 2 2" xfId="3064"/>
    <cellStyle name="4_Book1_Khoi Luong Hoang Truong - Hoang Phu 2 2 3" xfId="3065"/>
    <cellStyle name="4_Book1_Khoi Luong Hoang Truong - Hoang Phu 2 2 4" xfId="3066"/>
    <cellStyle name="4_Book1_Khoi Luong Hoang Truong - Hoang Phu 3" xfId="3067"/>
    <cellStyle name="4_Book1_Khoi Luong Hoang Truong - Hoang Phu 4" xfId="3068"/>
    <cellStyle name="4_Book1_Khoi Luong Hoang Truong - Hoang Phu 5" xfId="3069"/>
    <cellStyle name="4_Book1_Khoi Luong Hoang Truong - Hoang Phu 6" xfId="3070"/>
    <cellStyle name="4_Book1_Khoi Luong Hoang Truong - Hoang Phu 7" xfId="3071"/>
    <cellStyle name="4_Book1_Muong TL" xfId="3072"/>
    <cellStyle name="4_Book1_Tuyen so 1-Km0+00 - Km0+852.56" xfId="3073"/>
    <cellStyle name="4_Book1_TV sua ngay 02-08-06" xfId="3074"/>
    <cellStyle name="4_Book1_ÿÿÿÿÿ" xfId="3075"/>
    <cellStyle name="4_C" xfId="3076"/>
    <cellStyle name="4_Cau Hoa Son Km 1+441.06 (5-7-2006)" xfId="3077"/>
    <cellStyle name="4_Cau Hoi 115" xfId="3078"/>
    <cellStyle name="4_Cau Hoi 115 2" xfId="3079"/>
    <cellStyle name="4_Cau Hoi 115 2 2" xfId="3080"/>
    <cellStyle name="4_Cau Hoi 115 2 2 2" xfId="3081"/>
    <cellStyle name="4_Cau Hoi 115 2 2 3" xfId="3082"/>
    <cellStyle name="4_Cau Hoi 115 2 2 4" xfId="3083"/>
    <cellStyle name="4_Cau Hoi 115 3" xfId="3084"/>
    <cellStyle name="4_Cau Hoi 115 4" xfId="3085"/>
    <cellStyle name="4_Cau Hoi 115 5" xfId="3086"/>
    <cellStyle name="4_Cau Hoi 115 6" xfId="3087"/>
    <cellStyle name="4_Cau Hoi 115 7" xfId="3088"/>
    <cellStyle name="4_Cau Hua Trai (TT 04)" xfId="3089"/>
    <cellStyle name="4_Cau My Thinh (26-11-2006)" xfId="3090"/>
    <cellStyle name="4_Cau Nam Tot(ngay 2-10-2006)" xfId="3091"/>
    <cellStyle name="4_Cau Nam Tot(ngay 2-10-2006) 2" xfId="3092"/>
    <cellStyle name="4_Cau Nam Tot(ngay 2-10-2006) 2 2" xfId="3093"/>
    <cellStyle name="4_Cau Nam Tot(ngay 2-10-2006) 2 2 2" xfId="3094"/>
    <cellStyle name="4_Cau Nam Tot(ngay 2-10-2006) 2 2 3" xfId="3095"/>
    <cellStyle name="4_Cau Nam Tot(ngay 2-10-2006) 2 2 4" xfId="3096"/>
    <cellStyle name="4_Cau Nam Tot(ngay 2-10-2006) 3" xfId="3097"/>
    <cellStyle name="4_Cau Nam Tot(ngay 2-10-2006) 4" xfId="3098"/>
    <cellStyle name="4_Cau Nam Tot(ngay 2-10-2006) 5" xfId="3099"/>
    <cellStyle name="4_Cau Nam Tot(ngay 2-10-2006) 6" xfId="3100"/>
    <cellStyle name="4_Cau Nam Tot(ngay 2-10-2006) 7" xfId="3101"/>
    <cellStyle name="4_Cau Thanh Ha 1" xfId="3102"/>
    <cellStyle name="4_Cau thuy dien Ban La (Cu Anh)" xfId="3103"/>
    <cellStyle name="4_Cau thuy dien Ban La (Cu Anh) 2" xfId="3104"/>
    <cellStyle name="4_Cau thuy dien Ban La (Cu Anh) 2 2" xfId="3105"/>
    <cellStyle name="4_Cau thuy dien Ban La (Cu Anh) 2 2 2" xfId="3106"/>
    <cellStyle name="4_Cau thuy dien Ban La (Cu Anh) 2 2 3" xfId="3107"/>
    <cellStyle name="4_Cau thuy dien Ban La (Cu Anh) 2 2 4" xfId="3108"/>
    <cellStyle name="4_Cau thuy dien Ban La (Cu Anh) 3" xfId="3109"/>
    <cellStyle name="4_Cau thuy dien Ban La (Cu Anh) 4" xfId="3110"/>
    <cellStyle name="4_Cau thuy dien Ban La (Cu Anh) 5" xfId="3111"/>
    <cellStyle name="4_Cau thuy dien Ban La (Cu Anh) 6" xfId="3112"/>
    <cellStyle name="4_Cau thuy dien Ban La (Cu Anh) 7" xfId="3113"/>
    <cellStyle name="4_Chau Thon - Tan Xuan (goi 5)" xfId="3114"/>
    <cellStyle name="4_Chi phi KS" xfId="3115"/>
    <cellStyle name="4_cong" xfId="3116"/>
    <cellStyle name="4_Dakt-Cau tinh Hua Phan" xfId="3117"/>
    <cellStyle name="4_DIEN" xfId="3118"/>
    <cellStyle name="4_Dieu phoi dat goi 1" xfId="3119"/>
    <cellStyle name="4_Dieu phoi dat goi 1 2" xfId="3120"/>
    <cellStyle name="4_Dieu phoi dat goi 1 2 2" xfId="3121"/>
    <cellStyle name="4_Dieu phoi dat goi 1 2 2 2" xfId="3122"/>
    <cellStyle name="4_Dieu phoi dat goi 1 2 2 3" xfId="3123"/>
    <cellStyle name="4_Dieu phoi dat goi 1 2 2 4" xfId="3124"/>
    <cellStyle name="4_Dieu phoi dat goi 1 3" xfId="3125"/>
    <cellStyle name="4_Dieu phoi dat goi 1 4" xfId="3126"/>
    <cellStyle name="4_Dieu phoi dat goi 1 5" xfId="3127"/>
    <cellStyle name="4_Dieu phoi dat goi 1 6" xfId="3128"/>
    <cellStyle name="4_Dieu phoi dat goi 1 7" xfId="3129"/>
    <cellStyle name="4_Dieu phoi dat goi 2" xfId="3130"/>
    <cellStyle name="4_Dieu phoi dat goi 2 2" xfId="3131"/>
    <cellStyle name="4_Dieu phoi dat goi 2 2 2" xfId="3132"/>
    <cellStyle name="4_Dieu phoi dat goi 2 2 2 2" xfId="3133"/>
    <cellStyle name="4_Dieu phoi dat goi 2 2 2 3" xfId="3134"/>
    <cellStyle name="4_Dieu phoi dat goi 2 2 2 4" xfId="3135"/>
    <cellStyle name="4_Dieu phoi dat goi 2 3" xfId="3136"/>
    <cellStyle name="4_Dieu phoi dat goi 2 4" xfId="3137"/>
    <cellStyle name="4_Dieu phoi dat goi 2 5" xfId="3138"/>
    <cellStyle name="4_Dieu phoi dat goi 2 6" xfId="3139"/>
    <cellStyle name="4_Dieu phoi dat goi 2 7" xfId="3140"/>
    <cellStyle name="4_Dinh muc thiet ke" xfId="3141"/>
    <cellStyle name="4_DT cau" xfId="3142"/>
    <cellStyle name="4_DT Ga Dao Ly ngay 01-03-2006" xfId="3143"/>
    <cellStyle name="4_DT Ga Dao Ly ngay 01-03-2006 2" xfId="3144"/>
    <cellStyle name="4_DT Ga Dao Ly ngay 01-03-2006 2 2" xfId="3145"/>
    <cellStyle name="4_DT Ga Dao Ly ngay 01-03-2006 2 2 2" xfId="3146"/>
    <cellStyle name="4_DT Ga Dao Ly ngay 01-03-2006 2 2 3" xfId="3147"/>
    <cellStyle name="4_DT Ga Dao Ly ngay 01-03-2006 2 2 4" xfId="3148"/>
    <cellStyle name="4_DT Ga Dao Ly ngay 01-03-2006 3" xfId="3149"/>
    <cellStyle name="4_DT Ga Dao Ly ngay 01-03-2006 4" xfId="3150"/>
    <cellStyle name="4_DT Ga Dao Ly ngay 01-03-2006 5" xfId="3151"/>
    <cellStyle name="4_DT Ga Dao Ly ngay 01-03-2006 6" xfId="3152"/>
    <cellStyle name="4_DT Ga Dao Ly ngay 01-03-2006 7" xfId="3153"/>
    <cellStyle name="4_DT Hoang Mai(25-1-2007)" xfId="3154"/>
    <cellStyle name="4_DT Kha thi ngay 11-2-06" xfId="3155"/>
    <cellStyle name="4_DT Km0-5+337.16" xfId="3156"/>
    <cellStyle name="4_DT KT ngay 10-9-2005" xfId="3157"/>
    <cellStyle name="4_DT ngay 04-01-2006" xfId="3158"/>
    <cellStyle name="4_DT ngay 04-01-2006 2" xfId="3159"/>
    <cellStyle name="4_DT ngay 04-01-2006 2 2" xfId="3160"/>
    <cellStyle name="4_DT ngay 04-01-2006 2 2 2" xfId="3161"/>
    <cellStyle name="4_DT ngay 04-01-2006 2 2 3" xfId="3162"/>
    <cellStyle name="4_DT ngay 04-01-2006 2 2 4" xfId="3163"/>
    <cellStyle name="4_DT ngay 04-01-2006 3" xfId="3164"/>
    <cellStyle name="4_DT ngay 04-01-2006 4" xfId="3165"/>
    <cellStyle name="4_DT ngay 04-01-2006 5" xfId="3166"/>
    <cellStyle name="4_DT ngay 04-01-2006 6" xfId="3167"/>
    <cellStyle name="4_DT ngay 04-01-2006 7" xfId="3168"/>
    <cellStyle name="4_DT ngay 11-4-2006" xfId="3169"/>
    <cellStyle name="4_DT ngay 11-4-2006 2" xfId="3170"/>
    <cellStyle name="4_DT ngay 11-4-2006 2 2" xfId="3171"/>
    <cellStyle name="4_DT ngay 11-4-2006 2 2 2" xfId="3172"/>
    <cellStyle name="4_DT ngay 11-4-2006 2 2 3" xfId="3173"/>
    <cellStyle name="4_DT ngay 11-4-2006 2 2 4" xfId="3174"/>
    <cellStyle name="4_DT ngay 11-4-2006 3" xfId="3175"/>
    <cellStyle name="4_DT ngay 11-4-2006 4" xfId="3176"/>
    <cellStyle name="4_DT ngay 11-4-2006 5" xfId="3177"/>
    <cellStyle name="4_DT ngay 11-4-2006 6" xfId="3178"/>
    <cellStyle name="4_DT ngay 11-4-2006 7" xfId="3179"/>
    <cellStyle name="4_DT ngay 15-11-05" xfId="3180"/>
    <cellStyle name="4_DT theo DM24" xfId="3181"/>
    <cellStyle name="4_DT theo DM24 2" xfId="3182"/>
    <cellStyle name="4_DT theo DM24 2 2" xfId="3183"/>
    <cellStyle name="4_DT theo DM24 2 2 2" xfId="3184"/>
    <cellStyle name="4_DT theo DM24 2 2 3" xfId="3185"/>
    <cellStyle name="4_DT theo DM24 2 2 4" xfId="3186"/>
    <cellStyle name="4_DT theo DM24 3" xfId="3187"/>
    <cellStyle name="4_DT theo DM24 4" xfId="3188"/>
    <cellStyle name="4_DT theo DM24 5" xfId="3189"/>
    <cellStyle name="4_DT theo DM24 6" xfId="3190"/>
    <cellStyle name="4_DT theo DM24 7" xfId="3191"/>
    <cellStyle name="4_DTXL goi 11(20-9-05)" xfId="3192"/>
    <cellStyle name="4_du toan" xfId="3193"/>
    <cellStyle name="4_du toan (03-11-05)" xfId="3194"/>
    <cellStyle name="4_Du toan (12-05-2005) Tham dinh" xfId="3195"/>
    <cellStyle name="4_Du toan (12-05-2005) Tham dinh 2" xfId="3196"/>
    <cellStyle name="4_Du toan (12-05-2005) Tham dinh 2 2" xfId="3197"/>
    <cellStyle name="4_Du toan (12-05-2005) Tham dinh 2 2 2" xfId="3198"/>
    <cellStyle name="4_Du toan (12-05-2005) Tham dinh 2 2 3" xfId="3199"/>
    <cellStyle name="4_Du toan (12-05-2005) Tham dinh 2 2 4" xfId="3200"/>
    <cellStyle name="4_Du toan (12-05-2005) Tham dinh 3" xfId="3201"/>
    <cellStyle name="4_Du toan (12-05-2005) Tham dinh 4" xfId="3202"/>
    <cellStyle name="4_Du toan (12-05-2005) Tham dinh 5" xfId="3203"/>
    <cellStyle name="4_Du toan (12-05-2005) Tham dinh 6" xfId="3204"/>
    <cellStyle name="4_Du toan (12-05-2005) Tham dinh 7" xfId="3205"/>
    <cellStyle name="4_Du toan (21-11-2004)" xfId="3206"/>
    <cellStyle name="4_Du toan (23-05-2005) Tham dinh" xfId="3207"/>
    <cellStyle name="4_Du toan (23-05-2005) Tham dinh 2" xfId="3208"/>
    <cellStyle name="4_Du toan (23-05-2005) Tham dinh 2 2" xfId="3209"/>
    <cellStyle name="4_Du toan (23-05-2005) Tham dinh 2 2 2" xfId="3210"/>
    <cellStyle name="4_Du toan (23-05-2005) Tham dinh 2 2 3" xfId="3211"/>
    <cellStyle name="4_Du toan (23-05-2005) Tham dinh 2 2 4" xfId="3212"/>
    <cellStyle name="4_Du toan (23-05-2005) Tham dinh 3" xfId="3213"/>
    <cellStyle name="4_Du toan (23-05-2005) Tham dinh 4" xfId="3214"/>
    <cellStyle name="4_Du toan (23-05-2005) Tham dinh 5" xfId="3215"/>
    <cellStyle name="4_Du toan (23-05-2005) Tham dinh 6" xfId="3216"/>
    <cellStyle name="4_Du toan (23-05-2005) Tham dinh 7" xfId="3217"/>
    <cellStyle name="4_Du toan (28-3-2005) Sua theo TT 03" xfId="3218"/>
    <cellStyle name="4_Du toan (5 - 04 - 2004)" xfId="3219"/>
    <cellStyle name="4_Du toan (5 - 04 - 2004) 2" xfId="3220"/>
    <cellStyle name="4_Du toan (5 - 04 - 2004) 2 2" xfId="3221"/>
    <cellStyle name="4_Du toan (5 - 04 - 2004) 2 2 2" xfId="3222"/>
    <cellStyle name="4_Du toan (5 - 04 - 2004) 2 2 3" xfId="3223"/>
    <cellStyle name="4_Du toan (5 - 04 - 2004) 2 2 4" xfId="3224"/>
    <cellStyle name="4_Du toan (5 - 04 - 2004) 3" xfId="3225"/>
    <cellStyle name="4_Du toan (5 - 04 - 2004) 4" xfId="3226"/>
    <cellStyle name="4_Du toan (5 - 04 - 2004) 5" xfId="3227"/>
    <cellStyle name="4_Du toan (5 - 04 - 2004) 6" xfId="3228"/>
    <cellStyle name="4_Du toan (5 - 04 - 2004) 7" xfId="3229"/>
    <cellStyle name="4_Du toan (6-3-2005)" xfId="3230"/>
    <cellStyle name="4_Du toan (Ban A)" xfId="3231"/>
    <cellStyle name="4_Du toan (Ban A) 2" xfId="3232"/>
    <cellStyle name="4_Du toan (Ban A) 2 2" xfId="3233"/>
    <cellStyle name="4_Du toan (Ban A) 2 2 2" xfId="3234"/>
    <cellStyle name="4_Du toan (Ban A) 2 2 3" xfId="3235"/>
    <cellStyle name="4_Du toan (Ban A) 2 2 4" xfId="3236"/>
    <cellStyle name="4_Du toan (Ban A) 3" xfId="3237"/>
    <cellStyle name="4_Du toan (Ban A) 4" xfId="3238"/>
    <cellStyle name="4_Du toan (Ban A) 5" xfId="3239"/>
    <cellStyle name="4_Du toan (Ban A) 6" xfId="3240"/>
    <cellStyle name="4_Du toan (Ban A) 7" xfId="3241"/>
    <cellStyle name="4_Du toan (ngay 13 - 07 - 2004)" xfId="3242"/>
    <cellStyle name="4_Du toan (ngay 13 - 07 - 2004) 2" xfId="3243"/>
    <cellStyle name="4_Du toan (ngay 13 - 07 - 2004) 2 2" xfId="3244"/>
    <cellStyle name="4_Du toan (ngay 13 - 07 - 2004) 2 2 2" xfId="3245"/>
    <cellStyle name="4_Du toan (ngay 13 - 07 - 2004) 2 2 3" xfId="3246"/>
    <cellStyle name="4_Du toan (ngay 13 - 07 - 2004) 2 2 4" xfId="3247"/>
    <cellStyle name="4_Du toan (ngay 13 - 07 - 2004) 3" xfId="3248"/>
    <cellStyle name="4_Du toan (ngay 13 - 07 - 2004) 4" xfId="3249"/>
    <cellStyle name="4_Du toan (ngay 13 - 07 - 2004) 5" xfId="3250"/>
    <cellStyle name="4_Du toan (ngay 13 - 07 - 2004) 6" xfId="3251"/>
    <cellStyle name="4_Du toan (ngay 13 - 07 - 2004) 7" xfId="3252"/>
    <cellStyle name="4_Du toan (ngay 24-11-06)" xfId="3253"/>
    <cellStyle name="4_Du toan (ngay 25-9-06)" xfId="3254"/>
    <cellStyle name="4_Du toan 558 (Km17+508.12 - Km 22)" xfId="3255"/>
    <cellStyle name="4_Du toan 558 (Km17+508.12 - Km 22) 2" xfId="3256"/>
    <cellStyle name="4_Du toan 558 (Km17+508.12 - Km 22) 2 2" xfId="3257"/>
    <cellStyle name="4_Du toan 558 (Km17+508.12 - Km 22) 2 2 2" xfId="3258"/>
    <cellStyle name="4_Du toan 558 (Km17+508.12 - Km 22) 2 2 3" xfId="3259"/>
    <cellStyle name="4_Du toan 558 (Km17+508.12 - Km 22) 2 2 4" xfId="3260"/>
    <cellStyle name="4_Du toan 558 (Km17+508.12 - Km 22) 3" xfId="3261"/>
    <cellStyle name="4_Du toan 558 (Km17+508.12 - Km 22) 4" xfId="3262"/>
    <cellStyle name="4_Du toan 558 (Km17+508.12 - Km 22) 5" xfId="3263"/>
    <cellStyle name="4_Du toan 558 (Km17+508.12 - Km 22) 6" xfId="3264"/>
    <cellStyle name="4_Du toan 558 (Km17+508.12 - Km 22) 7" xfId="3265"/>
    <cellStyle name="4_Du toan bo sung (11-2004)" xfId="3266"/>
    <cellStyle name="4_Du toan Cang Vung Ang (Tham tra 3-11-06)" xfId="3267"/>
    <cellStyle name="4_Du toan Cang Vung Ang (Tham tra 3-11-06) 2" xfId="3268"/>
    <cellStyle name="4_Du toan Cang Vung Ang (Tham tra 3-11-06) 2 2" xfId="3269"/>
    <cellStyle name="4_Du toan Cang Vung Ang (Tham tra 3-11-06) 2 2 2" xfId="3270"/>
    <cellStyle name="4_Du toan Cang Vung Ang (Tham tra 3-11-06) 2 2 3" xfId="3271"/>
    <cellStyle name="4_Du toan Cang Vung Ang (Tham tra 3-11-06) 2 2 4" xfId="3272"/>
    <cellStyle name="4_Du toan Cang Vung Ang (Tham tra 3-11-06) 3" xfId="3273"/>
    <cellStyle name="4_Du toan Cang Vung Ang (Tham tra 3-11-06) 4" xfId="3274"/>
    <cellStyle name="4_Du toan Cang Vung Ang (Tham tra 3-11-06) 5" xfId="3275"/>
    <cellStyle name="4_Du toan Cang Vung Ang (Tham tra 3-11-06) 6" xfId="3276"/>
    <cellStyle name="4_Du toan Cang Vung Ang (Tham tra 3-11-06) 7" xfId="3277"/>
    <cellStyle name="4_Du toan Cang Vung Ang ngay 09-8-06 " xfId="3278"/>
    <cellStyle name="4_Du toan Cang Vung Ang ngay 09-8-06  2" xfId="3279"/>
    <cellStyle name="4_Du toan Cang Vung Ang ngay 09-8-06  2 2" xfId="3280"/>
    <cellStyle name="4_Du toan Cang Vung Ang ngay 09-8-06  2 2 2" xfId="3281"/>
    <cellStyle name="4_Du toan Cang Vung Ang ngay 09-8-06  2 2 3" xfId="3282"/>
    <cellStyle name="4_Du toan Cang Vung Ang ngay 09-8-06  2 2 4" xfId="3283"/>
    <cellStyle name="4_Du toan Cang Vung Ang ngay 09-8-06  3" xfId="3284"/>
    <cellStyle name="4_Du toan Cang Vung Ang ngay 09-8-06  4" xfId="3285"/>
    <cellStyle name="4_Du toan Cang Vung Ang ngay 09-8-06  5" xfId="3286"/>
    <cellStyle name="4_Du toan Cang Vung Ang ngay 09-8-06  6" xfId="3287"/>
    <cellStyle name="4_Du toan Cang Vung Ang ngay 09-8-06  7" xfId="3288"/>
    <cellStyle name="4_Du toan Goi 1" xfId="3289"/>
    <cellStyle name="4_Du toan Goi 1 2" xfId="3290"/>
    <cellStyle name="4_Du toan Goi 1 2 2" xfId="3291"/>
    <cellStyle name="4_Du toan Goi 1 2 2 2" xfId="3292"/>
    <cellStyle name="4_Du toan Goi 1 2 2 3" xfId="3293"/>
    <cellStyle name="4_Du toan Goi 1 2 2 4" xfId="3294"/>
    <cellStyle name="4_Du toan Goi 1 3" xfId="3295"/>
    <cellStyle name="4_Du toan Goi 1 4" xfId="3296"/>
    <cellStyle name="4_Du toan Goi 1 5" xfId="3297"/>
    <cellStyle name="4_Du toan Goi 1 6" xfId="3298"/>
    <cellStyle name="4_Du toan Goi 1 7" xfId="3299"/>
    <cellStyle name="4_du toan goi 12" xfId="3300"/>
    <cellStyle name="4_Du toan Goi 2" xfId="3301"/>
    <cellStyle name="4_Du toan Goi 2 2" xfId="3302"/>
    <cellStyle name="4_Du toan Goi 2 2 2" xfId="3303"/>
    <cellStyle name="4_Du toan Goi 2 2 2 2" xfId="3304"/>
    <cellStyle name="4_Du toan Goi 2 2 2 3" xfId="3305"/>
    <cellStyle name="4_Du toan Goi 2 2 2 4" xfId="3306"/>
    <cellStyle name="4_Du toan Goi 2 3" xfId="3307"/>
    <cellStyle name="4_Du toan Goi 2 4" xfId="3308"/>
    <cellStyle name="4_Du toan Goi 2 5" xfId="3309"/>
    <cellStyle name="4_Du toan Goi 2 6" xfId="3310"/>
    <cellStyle name="4_Du toan Goi 2 7" xfId="3311"/>
    <cellStyle name="4_Du toan goi 3 ngay 16-12-2006" xfId="3312"/>
    <cellStyle name="4_Du toan goi 3 ngay 16-12-2006 2" xfId="3313"/>
    <cellStyle name="4_Du toan goi 3 ngay 16-12-2006 2 2" xfId="3314"/>
    <cellStyle name="4_Du toan goi 3 ngay 16-12-2006 2 2 2" xfId="3315"/>
    <cellStyle name="4_Du toan goi 3 ngay 16-12-2006 2 2 3" xfId="3316"/>
    <cellStyle name="4_Du toan goi 3 ngay 16-12-2006 2 2 4" xfId="3317"/>
    <cellStyle name="4_Du toan goi 3 ngay 16-12-2006 3" xfId="3318"/>
    <cellStyle name="4_Du toan goi 3 ngay 16-12-2006 4" xfId="3319"/>
    <cellStyle name="4_Du toan goi 3 ngay 16-12-2006 5" xfId="3320"/>
    <cellStyle name="4_Du toan goi 3 ngay 16-12-2006 6" xfId="3321"/>
    <cellStyle name="4_Du toan goi 3 ngay 16-12-2006 7" xfId="3322"/>
    <cellStyle name="4_Du toan KT-TCsua theo TT 03 - YC 471" xfId="3323"/>
    <cellStyle name="4_Du toan KT-TCsua theo TT 03 - YC 471 2" xfId="3324"/>
    <cellStyle name="4_Du toan KT-TCsua theo TT 03 - YC 471 2 2" xfId="3325"/>
    <cellStyle name="4_Du toan KT-TCsua theo TT 03 - YC 471 2 2 2" xfId="3326"/>
    <cellStyle name="4_Du toan KT-TCsua theo TT 03 - YC 471 2 2 3" xfId="3327"/>
    <cellStyle name="4_Du toan KT-TCsua theo TT 03 - YC 471 2 2 4" xfId="3328"/>
    <cellStyle name="4_Du toan KT-TCsua theo TT 03 - YC 471 3" xfId="3329"/>
    <cellStyle name="4_Du toan KT-TCsua theo TT 03 - YC 471 4" xfId="3330"/>
    <cellStyle name="4_Du toan KT-TCsua theo TT 03 - YC 471 5" xfId="3331"/>
    <cellStyle name="4_Du toan KT-TCsua theo TT 03 - YC 471 6" xfId="3332"/>
    <cellStyle name="4_Du toan KT-TCsua theo TT 03 - YC 471 7" xfId="3333"/>
    <cellStyle name="4_Du toan ngay (28-10-2005)" xfId="3334"/>
    <cellStyle name="4_Du toan ngay (28-10-2005) 2" xfId="3335"/>
    <cellStyle name="4_Du toan ngay (28-10-2005) 2 2" xfId="3336"/>
    <cellStyle name="4_Du toan ngay (28-10-2005) 2 2 2" xfId="3337"/>
    <cellStyle name="4_Du toan ngay (28-10-2005) 2 2 3" xfId="3338"/>
    <cellStyle name="4_Du toan ngay (28-10-2005) 2 2 4" xfId="3339"/>
    <cellStyle name="4_Du toan ngay (28-10-2005) 3" xfId="3340"/>
    <cellStyle name="4_Du toan ngay (28-10-2005) 4" xfId="3341"/>
    <cellStyle name="4_Du toan ngay (28-10-2005) 5" xfId="3342"/>
    <cellStyle name="4_Du toan ngay (28-10-2005) 6" xfId="3343"/>
    <cellStyle name="4_Du toan ngay (28-10-2005) 7" xfId="3344"/>
    <cellStyle name="4_Du toan ngay 1-9-2004 (version 1)" xfId="3345"/>
    <cellStyle name="4_Du toan ngay 1-9-2004 (version 1) 2" xfId="3346"/>
    <cellStyle name="4_Du toan ngay 1-9-2004 (version 1) 2 2" xfId="3347"/>
    <cellStyle name="4_Du toan ngay 1-9-2004 (version 1) 2 2 2" xfId="3348"/>
    <cellStyle name="4_Du toan ngay 1-9-2004 (version 1) 2 2 3" xfId="3349"/>
    <cellStyle name="4_Du toan ngay 1-9-2004 (version 1) 2 2 4" xfId="3350"/>
    <cellStyle name="4_Du toan ngay 1-9-2004 (version 1) 3" xfId="3351"/>
    <cellStyle name="4_Du toan ngay 1-9-2004 (version 1) 4" xfId="3352"/>
    <cellStyle name="4_Du toan ngay 1-9-2004 (version 1) 5" xfId="3353"/>
    <cellStyle name="4_Du toan ngay 1-9-2004 (version 1) 6" xfId="3354"/>
    <cellStyle name="4_Du toan ngay 1-9-2004 (version 1) 7" xfId="3355"/>
    <cellStyle name="4_Du toan Phuong lam" xfId="3356"/>
    <cellStyle name="4_Du toan QL 27 (23-12-2005)" xfId="3357"/>
    <cellStyle name="4_Du toan QL 27 (23-12-2005) 2" xfId="3358"/>
    <cellStyle name="4_Du toan QL 27 (23-12-2005) 2 2" xfId="3359"/>
    <cellStyle name="4_Du toan QL 27 (23-12-2005) 2 2 2" xfId="3360"/>
    <cellStyle name="4_Du toan QL 27 (23-12-2005) 2 2 3" xfId="3361"/>
    <cellStyle name="4_Du toan QL 27 (23-12-2005) 2 2 4" xfId="3362"/>
    <cellStyle name="4_Du toan QL 27 (23-12-2005) 3" xfId="3363"/>
    <cellStyle name="4_Du toan QL 27 (23-12-2005) 4" xfId="3364"/>
    <cellStyle name="4_Du toan QL 27 (23-12-2005) 5" xfId="3365"/>
    <cellStyle name="4_Du toan QL 27 (23-12-2005) 6" xfId="3366"/>
    <cellStyle name="4_Du toan QL 27 (23-12-2005) 7" xfId="3367"/>
    <cellStyle name="4_Du_toan_Ho_Xa___Vinh_Tan_WB3 sua ngay 18-8-06" xfId="3368"/>
    <cellStyle name="4_Du_toan_Ho_Xa___Vinh_Tan_WB3 sua ngay 18-8-06 2" xfId="3369"/>
    <cellStyle name="4_Du_toan_Ho_Xa___Vinh_Tan_WB3 sua ngay 18-8-06 2 2" xfId="3370"/>
    <cellStyle name="4_Du_toan_Ho_Xa___Vinh_Tan_WB3 sua ngay 18-8-06 2 2 2" xfId="3371"/>
    <cellStyle name="4_Du_toan_Ho_Xa___Vinh_Tan_WB3 sua ngay 18-8-06 2 2 3" xfId="3372"/>
    <cellStyle name="4_Du_toan_Ho_Xa___Vinh_Tan_WB3 sua ngay 18-8-06 2 2 4" xfId="3373"/>
    <cellStyle name="4_Du_toan_Ho_Xa___Vinh_Tan_WB3 sua ngay 18-8-06 3" xfId="3374"/>
    <cellStyle name="4_Du_toan_Ho_Xa___Vinh_Tan_WB3 sua ngay 18-8-06 4" xfId="3375"/>
    <cellStyle name="4_Du_toan_Ho_Xa___Vinh_Tan_WB3 sua ngay 18-8-06 5" xfId="3376"/>
    <cellStyle name="4_Du_toan_Ho_Xa___Vinh_Tan_WB3 sua ngay 18-8-06 6" xfId="3377"/>
    <cellStyle name="4_Du_toan_Ho_Xa___Vinh_Tan_WB3 sua ngay 18-8-06 7" xfId="3378"/>
    <cellStyle name="4_DuAnKT ngay 11-2-2006" xfId="3379"/>
    <cellStyle name="4_DuAnKT ngay 11-2-2006 2" xfId="3380"/>
    <cellStyle name="4_DuAnKT ngay 11-2-2006 2 2" xfId="3381"/>
    <cellStyle name="4_DuAnKT ngay 11-2-2006 2 2 2" xfId="3382"/>
    <cellStyle name="4_DuAnKT ngay 11-2-2006 2 2 3" xfId="3383"/>
    <cellStyle name="4_DuAnKT ngay 11-2-2006 2 2 4" xfId="3384"/>
    <cellStyle name="4_DuAnKT ngay 11-2-2006 3" xfId="3385"/>
    <cellStyle name="4_DuAnKT ngay 11-2-2006 4" xfId="3386"/>
    <cellStyle name="4_DuAnKT ngay 11-2-2006 5" xfId="3387"/>
    <cellStyle name="4_DuAnKT ngay 11-2-2006 6" xfId="3388"/>
    <cellStyle name="4_DuAnKT ngay 11-2-2006 7" xfId="3389"/>
    <cellStyle name="4_Duong Thanh Hoa" xfId="3390"/>
    <cellStyle name="4_Duong Thanh Hoa 2" xfId="3391"/>
    <cellStyle name="4_Duong Thanh Hoa 2 2" xfId="3392"/>
    <cellStyle name="4_Duong Thanh Hoa 2 2 2" xfId="3393"/>
    <cellStyle name="4_Duong Thanh Hoa 2 2 3" xfId="3394"/>
    <cellStyle name="4_Duong Thanh Hoa 2 2 4" xfId="3395"/>
    <cellStyle name="4_Duong Thanh Hoa 3" xfId="3396"/>
    <cellStyle name="4_Duong Thanh Hoa 4" xfId="3397"/>
    <cellStyle name="4_Duong Thanh Hoa 5" xfId="3398"/>
    <cellStyle name="4_Duong Thanh Hoa 6" xfId="3399"/>
    <cellStyle name="4_Duong Thanh Hoa 7" xfId="3400"/>
    <cellStyle name="4_Gia_VL cau-JIBIC-Ha-tinh" xfId="3401"/>
    <cellStyle name="4_Gia_VL cau-JIBIC-Ha-tinh 2" xfId="3402"/>
    <cellStyle name="4_Gia_VL cau-JIBIC-Ha-tinh 2 2" xfId="3403"/>
    <cellStyle name="4_Gia_VL cau-JIBIC-Ha-tinh 2 2 2" xfId="3404"/>
    <cellStyle name="4_Gia_VL cau-JIBIC-Ha-tinh 2 2 3" xfId="3405"/>
    <cellStyle name="4_Gia_VL cau-JIBIC-Ha-tinh 2 2 4" xfId="3406"/>
    <cellStyle name="4_Gia_VL cau-JIBIC-Ha-tinh 3" xfId="3407"/>
    <cellStyle name="4_Gia_VL cau-JIBIC-Ha-tinh 4" xfId="3408"/>
    <cellStyle name="4_Gia_VL cau-JIBIC-Ha-tinh 5" xfId="3409"/>
    <cellStyle name="4_Gia_VL cau-JIBIC-Ha-tinh 6" xfId="3410"/>
    <cellStyle name="4_Gia_VL cau-JIBIC-Ha-tinh 7" xfId="3411"/>
    <cellStyle name="4_Gia_VLQL48_duyet " xfId="3412"/>
    <cellStyle name="4_Gia_VLQL48_duyet  2" xfId="3413"/>
    <cellStyle name="4_Gia_VLQL48_duyet  2 2" xfId="3414"/>
    <cellStyle name="4_Gia_VLQL48_duyet  2 2 2" xfId="3415"/>
    <cellStyle name="4_Gia_VLQL48_duyet  2 2 3" xfId="3416"/>
    <cellStyle name="4_Gia_VLQL48_duyet  2 2 4" xfId="3417"/>
    <cellStyle name="4_Gia_VLQL48_duyet  3" xfId="3418"/>
    <cellStyle name="4_Gia_VLQL48_duyet  4" xfId="3419"/>
    <cellStyle name="4_Gia_VLQL48_duyet  5" xfId="3420"/>
    <cellStyle name="4_Gia_VLQL48_duyet  6" xfId="3421"/>
    <cellStyle name="4_Gia_VLQL48_duyet  7" xfId="3422"/>
    <cellStyle name="4_goi 1" xfId="3423"/>
    <cellStyle name="4_Goi 1 (TT04)" xfId="3424"/>
    <cellStyle name="4_goi 1 duyet theo luong mo (an)" xfId="3425"/>
    <cellStyle name="4_Goi 1_1" xfId="3426"/>
    <cellStyle name="4_Goi 1_1 2" xfId="3427"/>
    <cellStyle name="4_Goi 1_1 2 2" xfId="3428"/>
    <cellStyle name="4_Goi 1_1 2 2 2" xfId="3429"/>
    <cellStyle name="4_Goi 1_1 2 2 3" xfId="3430"/>
    <cellStyle name="4_Goi 1_1 2 2 4" xfId="3431"/>
    <cellStyle name="4_Goi 1_1 3" xfId="3432"/>
    <cellStyle name="4_Goi 1_1 4" xfId="3433"/>
    <cellStyle name="4_Goi 1_1 5" xfId="3434"/>
    <cellStyle name="4_Goi 1_1 6" xfId="3435"/>
    <cellStyle name="4_Goi 1_1 7" xfId="3436"/>
    <cellStyle name="4_Goi so 1" xfId="3437"/>
    <cellStyle name="4_Goi thau so 1 (5-7-2006)" xfId="3438"/>
    <cellStyle name="4_Goi thau so 2 (20-6-2006)" xfId="3439"/>
    <cellStyle name="4_Goi02(25-05-2006)" xfId="3440"/>
    <cellStyle name="4_Goi02(25-05-2006) 2" xfId="3441"/>
    <cellStyle name="4_Goi02(25-05-2006) 2 2" xfId="3442"/>
    <cellStyle name="4_Goi02(25-05-2006) 2 2 2" xfId="3443"/>
    <cellStyle name="4_Goi02(25-05-2006) 2 2 3" xfId="3444"/>
    <cellStyle name="4_Goi02(25-05-2006) 2 2 4" xfId="3445"/>
    <cellStyle name="4_Goi02(25-05-2006) 3" xfId="3446"/>
    <cellStyle name="4_Goi02(25-05-2006) 4" xfId="3447"/>
    <cellStyle name="4_Goi02(25-05-2006) 5" xfId="3448"/>
    <cellStyle name="4_Goi02(25-05-2006) 6" xfId="3449"/>
    <cellStyle name="4_Goi02(25-05-2006) 7" xfId="3450"/>
    <cellStyle name="4_Goi1N206" xfId="3451"/>
    <cellStyle name="4_Goi1N206 2" xfId="3452"/>
    <cellStyle name="4_Goi1N206 2 2" xfId="3453"/>
    <cellStyle name="4_Goi1N206 2 2 2" xfId="3454"/>
    <cellStyle name="4_Goi1N206 2 2 3" xfId="3455"/>
    <cellStyle name="4_Goi1N206 2 2 4" xfId="3456"/>
    <cellStyle name="4_Goi1N206 3" xfId="3457"/>
    <cellStyle name="4_Goi1N206 4" xfId="3458"/>
    <cellStyle name="4_Goi1N206 5" xfId="3459"/>
    <cellStyle name="4_Goi1N206 6" xfId="3460"/>
    <cellStyle name="4_Goi1N206 7" xfId="3461"/>
    <cellStyle name="4_Goi2N206" xfId="3462"/>
    <cellStyle name="4_Goi2N206 2" xfId="3463"/>
    <cellStyle name="4_Goi2N206 2 2" xfId="3464"/>
    <cellStyle name="4_Goi2N206 2 2 2" xfId="3465"/>
    <cellStyle name="4_Goi2N206 2 2 3" xfId="3466"/>
    <cellStyle name="4_Goi2N206 2 2 4" xfId="3467"/>
    <cellStyle name="4_Goi2N206 3" xfId="3468"/>
    <cellStyle name="4_Goi2N206 4" xfId="3469"/>
    <cellStyle name="4_Goi2N206 5" xfId="3470"/>
    <cellStyle name="4_Goi2N206 6" xfId="3471"/>
    <cellStyle name="4_Goi2N206 7" xfId="3472"/>
    <cellStyle name="4_Goi4N216" xfId="3473"/>
    <cellStyle name="4_Goi4N216 2" xfId="3474"/>
    <cellStyle name="4_Goi4N216 2 2" xfId="3475"/>
    <cellStyle name="4_Goi4N216 2 2 2" xfId="3476"/>
    <cellStyle name="4_Goi4N216 2 2 3" xfId="3477"/>
    <cellStyle name="4_Goi4N216 2 2 4" xfId="3478"/>
    <cellStyle name="4_Goi4N216 3" xfId="3479"/>
    <cellStyle name="4_Goi4N216 4" xfId="3480"/>
    <cellStyle name="4_Goi4N216 5" xfId="3481"/>
    <cellStyle name="4_Goi4N216 6" xfId="3482"/>
    <cellStyle name="4_Goi4N216 7" xfId="3483"/>
    <cellStyle name="4_Goi5N216" xfId="3484"/>
    <cellStyle name="4_Goi5N216 2" xfId="3485"/>
    <cellStyle name="4_Goi5N216 2 2" xfId="3486"/>
    <cellStyle name="4_Goi5N216 2 2 2" xfId="3487"/>
    <cellStyle name="4_Goi5N216 2 2 3" xfId="3488"/>
    <cellStyle name="4_Goi5N216 2 2 4" xfId="3489"/>
    <cellStyle name="4_Goi5N216 3" xfId="3490"/>
    <cellStyle name="4_Goi5N216 4" xfId="3491"/>
    <cellStyle name="4_Goi5N216 5" xfId="3492"/>
    <cellStyle name="4_Goi5N216 6" xfId="3493"/>
    <cellStyle name="4_Goi5N216 7" xfId="3494"/>
    <cellStyle name="4_Hoi Song" xfId="3495"/>
    <cellStyle name="4_HT-LO" xfId="3496"/>
    <cellStyle name="4_HT-LO 2" xfId="3497"/>
    <cellStyle name="4_HT-LO 2 2" xfId="3498"/>
    <cellStyle name="4_HT-LO 2 2 2" xfId="3499"/>
    <cellStyle name="4_HT-LO 2 2 3" xfId="3500"/>
    <cellStyle name="4_HT-LO 2 2 4" xfId="3501"/>
    <cellStyle name="4_HT-LO 3" xfId="3502"/>
    <cellStyle name="4_HT-LO 4" xfId="3503"/>
    <cellStyle name="4_HT-LO 5" xfId="3504"/>
    <cellStyle name="4_HT-LO 6" xfId="3505"/>
    <cellStyle name="4_HT-LO 7" xfId="3506"/>
    <cellStyle name="4_Khoi luong" xfId="3507"/>
    <cellStyle name="4_Khoi luong 2" xfId="3508"/>
    <cellStyle name="4_Khoi luong 2 2" xfId="3509"/>
    <cellStyle name="4_Khoi luong 2 2 2" xfId="3510"/>
    <cellStyle name="4_Khoi luong 2 2 3" xfId="3511"/>
    <cellStyle name="4_Khoi luong 2 2 4" xfId="3512"/>
    <cellStyle name="4_Khoi luong 3" xfId="3513"/>
    <cellStyle name="4_Khoi luong 4" xfId="3514"/>
    <cellStyle name="4_Khoi luong 5" xfId="3515"/>
    <cellStyle name="4_Khoi luong 6" xfId="3516"/>
    <cellStyle name="4_Khoi luong 7" xfId="3517"/>
    <cellStyle name="4_Khoi luong doan 1" xfId="3518"/>
    <cellStyle name="4_Khoi luong doan 1 2" xfId="3519"/>
    <cellStyle name="4_Khoi luong doan 1 2 2" xfId="3520"/>
    <cellStyle name="4_Khoi luong doan 1 2 2 2" xfId="3521"/>
    <cellStyle name="4_Khoi luong doan 1 2 2 3" xfId="3522"/>
    <cellStyle name="4_Khoi luong doan 1 2 2 4" xfId="3523"/>
    <cellStyle name="4_Khoi luong doan 1 3" xfId="3524"/>
    <cellStyle name="4_Khoi luong doan 1 4" xfId="3525"/>
    <cellStyle name="4_Khoi luong doan 1 5" xfId="3526"/>
    <cellStyle name="4_Khoi luong doan 1 6" xfId="3527"/>
    <cellStyle name="4_Khoi luong doan 1 7" xfId="3528"/>
    <cellStyle name="4_Khoi luong doan 2" xfId="3529"/>
    <cellStyle name="4_Khoi luong doan 2 2" xfId="3530"/>
    <cellStyle name="4_Khoi luong doan 2 2 2" xfId="3531"/>
    <cellStyle name="4_Khoi luong doan 2 2 2 2" xfId="3532"/>
    <cellStyle name="4_Khoi luong doan 2 2 2 3" xfId="3533"/>
    <cellStyle name="4_Khoi luong doan 2 2 2 4" xfId="3534"/>
    <cellStyle name="4_Khoi luong doan 2 3" xfId="3535"/>
    <cellStyle name="4_Khoi luong doan 2 4" xfId="3536"/>
    <cellStyle name="4_Khoi luong doan 2 5" xfId="3537"/>
    <cellStyle name="4_Khoi luong doan 2 6" xfId="3538"/>
    <cellStyle name="4_Khoi luong doan 2 7" xfId="3539"/>
    <cellStyle name="4_Khoi Luong Hoang Truong - Hoang Phu" xfId="3540"/>
    <cellStyle name="4_Khoi Luong Hoang Truong - Hoang Phu 2" xfId="3541"/>
    <cellStyle name="4_Khoi Luong Hoang Truong - Hoang Phu 2 2" xfId="3542"/>
    <cellStyle name="4_Khoi Luong Hoang Truong - Hoang Phu 2 2 2" xfId="3543"/>
    <cellStyle name="4_Khoi Luong Hoang Truong - Hoang Phu 2 2 3" xfId="3544"/>
    <cellStyle name="4_Khoi Luong Hoang Truong - Hoang Phu 2 2 4" xfId="3545"/>
    <cellStyle name="4_Khoi Luong Hoang Truong - Hoang Phu 3" xfId="3546"/>
    <cellStyle name="4_Khoi Luong Hoang Truong - Hoang Phu 4" xfId="3547"/>
    <cellStyle name="4_Khoi Luong Hoang Truong - Hoang Phu 5" xfId="3548"/>
    <cellStyle name="4_Khoi Luong Hoang Truong - Hoang Phu 6" xfId="3549"/>
    <cellStyle name="4_Khoi Luong Hoang Truong - Hoang Phu 7" xfId="3550"/>
    <cellStyle name="4_Khoi nghi PDPhungPA1" xfId="3551"/>
    <cellStyle name="4_Khoi nghi PDPhungPA1 2" xfId="3552"/>
    <cellStyle name="4_Khoi nghi PDPhungPA1 2 2" xfId="3553"/>
    <cellStyle name="4_Khoi nghi PDPhungPA1 2 2 2" xfId="3554"/>
    <cellStyle name="4_Khoi nghi PDPhungPA1 2 2 3" xfId="3555"/>
    <cellStyle name="4_Khoi nghi PDPhungPA1 2 2 4" xfId="3556"/>
    <cellStyle name="4_Khoi nghi PDPhungPA1 3" xfId="3557"/>
    <cellStyle name="4_Khoi nghi PDPhungPA1 4" xfId="3558"/>
    <cellStyle name="4_Khoi nghi PDPhungPA1 5" xfId="3559"/>
    <cellStyle name="4_Khoi nghi PDPhungPA1 6" xfId="3560"/>
    <cellStyle name="4_Khoi nghi PDPhungPA1 7" xfId="3561"/>
    <cellStyle name="4_khoiluong" xfId="3562"/>
    <cellStyle name="4_khoiluong 2" xfId="3563"/>
    <cellStyle name="4_khoiluong 2 2" xfId="3564"/>
    <cellStyle name="4_khoiluong 2 2 2" xfId="3565"/>
    <cellStyle name="4_khoiluong 2 2 3" xfId="3566"/>
    <cellStyle name="4_khoiluong 2 2 4" xfId="3567"/>
    <cellStyle name="4_khoiluong 3" xfId="3568"/>
    <cellStyle name="4_khoiluong 4" xfId="3569"/>
    <cellStyle name="4_khoiluong 5" xfId="3570"/>
    <cellStyle name="4_khoiluong 6" xfId="3571"/>
    <cellStyle name="4_khoiluong 7" xfId="3572"/>
    <cellStyle name="4_Khoiluong12-13" xfId="3573"/>
    <cellStyle name="4_KL" xfId="3574"/>
    <cellStyle name="4_KL 2" xfId="3575"/>
    <cellStyle name="4_KL 2 2" xfId="3576"/>
    <cellStyle name="4_KL 2 2 2" xfId="3577"/>
    <cellStyle name="4_KL 2 2 3" xfId="3578"/>
    <cellStyle name="4_KL 2 2 4" xfId="3579"/>
    <cellStyle name="4_KL 3" xfId="3580"/>
    <cellStyle name="4_KL 4" xfId="3581"/>
    <cellStyle name="4_KL 5" xfId="3582"/>
    <cellStyle name="4_KL 6" xfId="3583"/>
    <cellStyle name="4_KL 7" xfId="3584"/>
    <cellStyle name="4_KL12-13,16-17" xfId="3585"/>
    <cellStyle name="4_Kl1-8-05" xfId="3586"/>
    <cellStyle name="4_Kl6-6-05" xfId="3587"/>
    <cellStyle name="4_Kldoan3" xfId="3588"/>
    <cellStyle name="4_Kldoan3 2" xfId="3589"/>
    <cellStyle name="4_Kldoan3 2 2" xfId="3590"/>
    <cellStyle name="4_Kldoan3 2 2 2" xfId="3591"/>
    <cellStyle name="4_Kldoan3 2 2 3" xfId="3592"/>
    <cellStyle name="4_Kldoan3 2 2 4" xfId="3593"/>
    <cellStyle name="4_Kldoan3 3" xfId="3594"/>
    <cellStyle name="4_Kldoan3 4" xfId="3595"/>
    <cellStyle name="4_Kldoan3 5" xfId="3596"/>
    <cellStyle name="4_Kldoan3 6" xfId="3597"/>
    <cellStyle name="4_Kldoan3 7" xfId="3598"/>
    <cellStyle name="4_Klnutgiao" xfId="3599"/>
    <cellStyle name="4_KLPA2s" xfId="3600"/>
    <cellStyle name="4_KlQdinhduyet" xfId="3601"/>
    <cellStyle name="4_KlQdinhduyet 2" xfId="3602"/>
    <cellStyle name="4_KlQdinhduyet 2 2" xfId="3603"/>
    <cellStyle name="4_KlQdinhduyet 2 2 2" xfId="3604"/>
    <cellStyle name="4_KlQdinhduyet 2 2 3" xfId="3605"/>
    <cellStyle name="4_KlQdinhduyet 2 2 4" xfId="3606"/>
    <cellStyle name="4_KlQdinhduyet 3" xfId="3607"/>
    <cellStyle name="4_KlQdinhduyet 4" xfId="3608"/>
    <cellStyle name="4_KlQdinhduyet 5" xfId="3609"/>
    <cellStyle name="4_KlQdinhduyet 6" xfId="3610"/>
    <cellStyle name="4_KlQdinhduyet 7" xfId="3611"/>
    <cellStyle name="4_KlQL4goi5KCS" xfId="3612"/>
    <cellStyle name="4_Kltayth" xfId="3613"/>
    <cellStyle name="4_KltaythQDduyet" xfId="3614"/>
    <cellStyle name="4_Kluong4-2004" xfId="3615"/>
    <cellStyle name="4_Kluong4-2004 2" xfId="3616"/>
    <cellStyle name="4_Kluong4-2004 2 2" xfId="3617"/>
    <cellStyle name="4_Kluong4-2004 2 2 2" xfId="3618"/>
    <cellStyle name="4_Kluong4-2004 2 2 3" xfId="3619"/>
    <cellStyle name="4_Kluong4-2004 2 2 4" xfId="3620"/>
    <cellStyle name="4_Kluong4-2004 3" xfId="3621"/>
    <cellStyle name="4_Kluong4-2004 4" xfId="3622"/>
    <cellStyle name="4_Kluong4-2004 5" xfId="3623"/>
    <cellStyle name="4_Kluong4-2004 6" xfId="3624"/>
    <cellStyle name="4_Kluong4-2004 7" xfId="3625"/>
    <cellStyle name="4_kluongduong13" xfId="3626"/>
    <cellStyle name="4_Km13-Km16" xfId="3627"/>
    <cellStyle name="4_Luong A6" xfId="3628"/>
    <cellStyle name="4_maugiacotaluy" xfId="3629"/>
    <cellStyle name="4_My Thanh Son Thanh" xfId="3630"/>
    <cellStyle name="4_NenmatduongNTs" xfId="3631"/>
    <cellStyle name="4_NenmatduongNTs 2" xfId="3632"/>
    <cellStyle name="4_NenmatduongNTs 2 2" xfId="3633"/>
    <cellStyle name="4_NenmatduongNTs 2 2 2" xfId="3634"/>
    <cellStyle name="4_NenmatduongNTs 2 2 3" xfId="3635"/>
    <cellStyle name="4_NenmatduongNTs 2 2 4" xfId="3636"/>
    <cellStyle name="4_NenmatduongNTs 3" xfId="3637"/>
    <cellStyle name="4_NenmatduongNTs 4" xfId="3638"/>
    <cellStyle name="4_NenmatduongNTs 5" xfId="3639"/>
    <cellStyle name="4_NenmatduongNTs 6" xfId="3640"/>
    <cellStyle name="4_NenmatduongNTs 7" xfId="3641"/>
    <cellStyle name="4_Nhom I" xfId="3642"/>
    <cellStyle name="4_Nhom I 2" xfId="3643"/>
    <cellStyle name="4_Nhom I 2 2" xfId="3644"/>
    <cellStyle name="4_Nhom I 2 2 2" xfId="3645"/>
    <cellStyle name="4_Nhom I 2 2 3" xfId="3646"/>
    <cellStyle name="4_Nhom I 2 2 4" xfId="3647"/>
    <cellStyle name="4_Nhom I 3" xfId="3648"/>
    <cellStyle name="4_Nhom I 4" xfId="3649"/>
    <cellStyle name="4_Nhom I 5" xfId="3650"/>
    <cellStyle name="4_Nhom I 6" xfId="3651"/>
    <cellStyle name="4_Nhom I 7" xfId="3652"/>
    <cellStyle name="4_Project N.Du" xfId="3653"/>
    <cellStyle name="4_Project N.Du 2" xfId="3654"/>
    <cellStyle name="4_Project N.Du 2 2" xfId="3655"/>
    <cellStyle name="4_Project N.Du 2 2 2" xfId="3656"/>
    <cellStyle name="4_Project N.Du 2 2 3" xfId="3657"/>
    <cellStyle name="4_Project N.Du 2 2 4" xfId="3658"/>
    <cellStyle name="4_Project N.Du 3" xfId="3659"/>
    <cellStyle name="4_Project N.Du 4" xfId="3660"/>
    <cellStyle name="4_Project N.Du 5" xfId="3661"/>
    <cellStyle name="4_Project N.Du 6" xfId="3662"/>
    <cellStyle name="4_Project N.Du 7" xfId="3663"/>
    <cellStyle name="4_Project N.Du.dien" xfId="3664"/>
    <cellStyle name="4_Project QL4" xfId="3665"/>
    <cellStyle name="4_Project QL4 goi 7" xfId="3666"/>
    <cellStyle name="4_Project QL4 goi 7 2" xfId="3667"/>
    <cellStyle name="4_Project QL4 goi 7 2 2" xfId="3668"/>
    <cellStyle name="4_Project QL4 goi 7 2 2 2" xfId="3669"/>
    <cellStyle name="4_Project QL4 goi 7 2 2 3" xfId="3670"/>
    <cellStyle name="4_Project QL4 goi 7 2 2 4" xfId="3671"/>
    <cellStyle name="4_Project QL4 goi 7 3" xfId="3672"/>
    <cellStyle name="4_Project QL4 goi 7 4" xfId="3673"/>
    <cellStyle name="4_Project QL4 goi 7 5" xfId="3674"/>
    <cellStyle name="4_Project QL4 goi 7 6" xfId="3675"/>
    <cellStyle name="4_Project QL4 goi 7 7" xfId="3676"/>
    <cellStyle name="4_Project QL4 goi5" xfId="3677"/>
    <cellStyle name="4_Project QL4 goi8" xfId="3678"/>
    <cellStyle name="4_Sheet1" xfId="3679"/>
    <cellStyle name="4_t" xfId="3680"/>
    <cellStyle name="4_Tay THoa" xfId="3681"/>
    <cellStyle name="4_Tay THoa 2" xfId="3682"/>
    <cellStyle name="4_Tay THoa 2 2" xfId="3683"/>
    <cellStyle name="4_Tay THoa 2 2 2" xfId="3684"/>
    <cellStyle name="4_Tay THoa 2 2 3" xfId="3685"/>
    <cellStyle name="4_Tay THoa 2 2 4" xfId="3686"/>
    <cellStyle name="4_Tay THoa 3" xfId="3687"/>
    <cellStyle name="4_Tay THoa 4" xfId="3688"/>
    <cellStyle name="4_Tay THoa 5" xfId="3689"/>
    <cellStyle name="4_Tay THoa 6" xfId="3690"/>
    <cellStyle name="4_Tay THoa 7" xfId="3691"/>
    <cellStyle name="4_TDTNXP6(duyet)" xfId="3692"/>
    <cellStyle name="4_TDTNXP6(duyet) 2" xfId="3693"/>
    <cellStyle name="4_TDTNXP6(duyet) 2 2" xfId="3694"/>
    <cellStyle name="4_TDTNXP6(duyet) 2 2 2" xfId="3695"/>
    <cellStyle name="4_TDTNXP6(duyet) 2 2 3" xfId="3696"/>
    <cellStyle name="4_TDTNXP6(duyet) 2 2 4" xfId="3697"/>
    <cellStyle name="4_TDTNXP6(duyet) 3" xfId="3698"/>
    <cellStyle name="4_TDTNXP6(duyet) 4" xfId="3699"/>
    <cellStyle name="4_TDTNXP6(duyet) 5" xfId="3700"/>
    <cellStyle name="4_TDTNXP6(duyet) 6" xfId="3701"/>
    <cellStyle name="4_TDTNXP6(duyet) 7" xfId="3702"/>
    <cellStyle name="4_Tham tra (8-11)1" xfId="3703"/>
    <cellStyle name="4_Tham tra (8-11)1 2" xfId="3704"/>
    <cellStyle name="4_Tham tra (8-11)1 2 2" xfId="3705"/>
    <cellStyle name="4_Tham tra (8-11)1 2 2 2" xfId="3706"/>
    <cellStyle name="4_Tham tra (8-11)1 2 2 3" xfId="3707"/>
    <cellStyle name="4_Tham tra (8-11)1 2 2 4" xfId="3708"/>
    <cellStyle name="4_Tham tra (8-11)1 3" xfId="3709"/>
    <cellStyle name="4_Tham tra (8-11)1 4" xfId="3710"/>
    <cellStyle name="4_Tham tra (8-11)1 5" xfId="3711"/>
    <cellStyle name="4_Tham tra (8-11)1 6" xfId="3712"/>
    <cellStyle name="4_Tham tra (8-11)1 7" xfId="3713"/>
    <cellStyle name="4_Tong hop DT dieu chinh duong 38-95" xfId="3714"/>
    <cellStyle name="4_Tong hop khoi luong duong 557 (30-5-2006)" xfId="3715"/>
    <cellStyle name="4_Tong muc dau tu" xfId="3716"/>
    <cellStyle name="4_Tuyen duong 1722N Ba Che - Thieu Toan" xfId="3717"/>
    <cellStyle name="4_Tuyen so 1-Km0+00 - Km0+852.56" xfId="3718"/>
    <cellStyle name="4_Tuyen so 1-Km0+00 - Km0+852.56 2" xfId="3719"/>
    <cellStyle name="4_Tuyen so 1-Km0+00 - Km0+852.56 2 2" xfId="3720"/>
    <cellStyle name="4_Tuyen so 1-Km0+00 - Km0+852.56 2 2 2" xfId="3721"/>
    <cellStyle name="4_Tuyen so 1-Km0+00 - Km0+852.56 2 2 3" xfId="3722"/>
    <cellStyle name="4_Tuyen so 1-Km0+00 - Km0+852.56 2 2 4" xfId="3723"/>
    <cellStyle name="4_Tuyen so 1-Km0+00 - Km0+852.56 3" xfId="3724"/>
    <cellStyle name="4_Tuyen so 1-Km0+00 - Km0+852.56 4" xfId="3725"/>
    <cellStyle name="4_Tuyen so 1-Km0+00 - Km0+852.56 5" xfId="3726"/>
    <cellStyle name="4_Tuyen so 1-Km0+00 - Km0+852.56 6" xfId="3727"/>
    <cellStyle name="4_Tuyen so 1-Km0+00 - Km0+852.56 7" xfId="3728"/>
    <cellStyle name="4_TV sua ngay 02-08-06" xfId="3729"/>
    <cellStyle name="4_TV sua ngay 02-08-06 2" xfId="3730"/>
    <cellStyle name="4_TV sua ngay 02-08-06 2 2" xfId="3731"/>
    <cellStyle name="4_TV sua ngay 02-08-06 2 2 2" xfId="3732"/>
    <cellStyle name="4_TV sua ngay 02-08-06 2 2 3" xfId="3733"/>
    <cellStyle name="4_TV sua ngay 02-08-06 2 2 4" xfId="3734"/>
    <cellStyle name="4_TV sua ngay 02-08-06 3" xfId="3735"/>
    <cellStyle name="4_TV sua ngay 02-08-06 4" xfId="3736"/>
    <cellStyle name="4_TV sua ngay 02-08-06 5" xfId="3737"/>
    <cellStyle name="4_TV sua ngay 02-08-06 6" xfId="3738"/>
    <cellStyle name="4_TV sua ngay 02-08-06 7" xfId="3739"/>
    <cellStyle name="4_VatLieu 3 cau -NA" xfId="3740"/>
    <cellStyle name="4_VatLieu 3 cau -NA 2" xfId="3741"/>
    <cellStyle name="4_VatLieu 3 cau -NA 2 2" xfId="3742"/>
    <cellStyle name="4_VatLieu 3 cau -NA 2 2 2" xfId="3743"/>
    <cellStyle name="4_VatLieu 3 cau -NA 2 2 3" xfId="3744"/>
    <cellStyle name="4_VatLieu 3 cau -NA 2 2 4" xfId="3745"/>
    <cellStyle name="4_VatLieu 3 cau -NA 3" xfId="3746"/>
    <cellStyle name="4_VatLieu 3 cau -NA 4" xfId="3747"/>
    <cellStyle name="4_VatLieu 3 cau -NA 5" xfId="3748"/>
    <cellStyle name="4_VatLieu 3 cau -NA 6" xfId="3749"/>
    <cellStyle name="4_VatLieu 3 cau -NA 7" xfId="3750"/>
    <cellStyle name="4_ÿÿÿÿÿ" xfId="3751"/>
    <cellStyle name="4_ÿÿÿÿÿ_1" xfId="3752"/>
    <cellStyle name="4_ÿÿÿÿÿ_1 2" xfId="3753"/>
    <cellStyle name="4_ÿÿÿÿÿ_1 2 2" xfId="3754"/>
    <cellStyle name="4_ÿÿÿÿÿ_1 2 2 2" xfId="3755"/>
    <cellStyle name="4_ÿÿÿÿÿ_1 2 2 3" xfId="3756"/>
    <cellStyle name="4_ÿÿÿÿÿ_1 2 2 4" xfId="3757"/>
    <cellStyle name="4_ÿÿÿÿÿ_1 3" xfId="3758"/>
    <cellStyle name="4_ÿÿÿÿÿ_1 4" xfId="3759"/>
    <cellStyle name="4_ÿÿÿÿÿ_1 5" xfId="3760"/>
    <cellStyle name="4_ÿÿÿÿÿ_1 6" xfId="3761"/>
    <cellStyle name="4_ÿÿÿÿÿ_1 7" xfId="3762"/>
    <cellStyle name="40% - Accent1 2" xfId="3763"/>
    <cellStyle name="40% - Accent1 2 2" xfId="3764"/>
    <cellStyle name="40% - Accent1 3" xfId="3765"/>
    <cellStyle name="40% - Accent2 2" xfId="3766"/>
    <cellStyle name="40% - Accent2 2 2" xfId="3767"/>
    <cellStyle name="40% - Accent2 3" xfId="3768"/>
    <cellStyle name="40% - Accent3 2" xfId="3769"/>
    <cellStyle name="40% - Accent3 2 2" xfId="3770"/>
    <cellStyle name="40% - Accent3 3" xfId="3771"/>
    <cellStyle name="40% - Accent4 2" xfId="3772"/>
    <cellStyle name="40% - Accent4 2 2" xfId="3773"/>
    <cellStyle name="40% - Accent4 3" xfId="3774"/>
    <cellStyle name="40% - Accent5 2" xfId="3775"/>
    <cellStyle name="40% - Accent5 2 2" xfId="3776"/>
    <cellStyle name="40% - Accent5 3" xfId="3777"/>
    <cellStyle name="40% - Accent6 2" xfId="3778"/>
    <cellStyle name="40% - Accent6 2 2" xfId="3779"/>
    <cellStyle name="40% - Accent6 3" xfId="3780"/>
    <cellStyle name="6" xfId="3781"/>
    <cellStyle name="6 2" xfId="3782"/>
    <cellStyle name="6 2 2" xfId="3783"/>
    <cellStyle name="6 2 2 2" xfId="3784"/>
    <cellStyle name="6 2 2 3" xfId="3785"/>
    <cellStyle name="6 2 2 4" xfId="3786"/>
    <cellStyle name="6 3" xfId="3787"/>
    <cellStyle name="6 4" xfId="3788"/>
    <cellStyle name="6 5" xfId="3789"/>
    <cellStyle name="6 6" xfId="3790"/>
    <cellStyle name="6 7" xfId="3791"/>
    <cellStyle name="6_BC kiem toan 9 thang nam 2011" xfId="3792"/>
    <cellStyle name="60% - Accent1 2" xfId="3793"/>
    <cellStyle name="60% - Accent1 2 2" xfId="3794"/>
    <cellStyle name="60% - Accent1 3" xfId="3795"/>
    <cellStyle name="60% - Accent2 2" xfId="3796"/>
    <cellStyle name="60% - Accent2 2 2" xfId="3797"/>
    <cellStyle name="60% - Accent2 3" xfId="3798"/>
    <cellStyle name="60% - Accent3 2" xfId="3799"/>
    <cellStyle name="60% - Accent3 2 2" xfId="3800"/>
    <cellStyle name="60% - Accent3 3" xfId="3801"/>
    <cellStyle name="60% - Accent4 2" xfId="3802"/>
    <cellStyle name="60% - Accent4 2 2" xfId="3803"/>
    <cellStyle name="60% - Accent4 3" xfId="3804"/>
    <cellStyle name="60% - Accent5 2" xfId="3805"/>
    <cellStyle name="60% - Accent5 2 2" xfId="3806"/>
    <cellStyle name="60% - Accent5 3" xfId="3807"/>
    <cellStyle name="60% - Accent6 2" xfId="3808"/>
    <cellStyle name="60% - Accent6 2 2" xfId="3809"/>
    <cellStyle name="60% - Accent6 3" xfId="3810"/>
    <cellStyle name="_x0001_Å»_x001e_´ " xfId="3811"/>
    <cellStyle name="_x0001_Å»_x001e_´_" xfId="3812"/>
    <cellStyle name="Accent1 2" xfId="3813"/>
    <cellStyle name="Accent1 2 2" xfId="3814"/>
    <cellStyle name="Accent1 3" xfId="3815"/>
    <cellStyle name="Accent2 2" xfId="3816"/>
    <cellStyle name="Accent2 2 2" xfId="3817"/>
    <cellStyle name="Accent2 3" xfId="3818"/>
    <cellStyle name="Accent3 2" xfId="3819"/>
    <cellStyle name="Accent3 2 2" xfId="3820"/>
    <cellStyle name="Accent3 3" xfId="3821"/>
    <cellStyle name="Accent4 2" xfId="3822"/>
    <cellStyle name="Accent4 2 2" xfId="3823"/>
    <cellStyle name="Accent4 3" xfId="3824"/>
    <cellStyle name="Accent5 2" xfId="3825"/>
    <cellStyle name="Accent5 2 2" xfId="3826"/>
    <cellStyle name="Accent5 3" xfId="3827"/>
    <cellStyle name="Accent6 2" xfId="3828"/>
    <cellStyle name="Accent6 2 2" xfId="3829"/>
    <cellStyle name="Accent6 3" xfId="3830"/>
    <cellStyle name="ÅëÈ­ [0]" xfId="3831"/>
    <cellStyle name="ÅëÈ­ [0] 2" xfId="3832"/>
    <cellStyle name="ÅëÈ­ [0] 2 2" xfId="3833"/>
    <cellStyle name="ÅëÈ­ [0] 2 2 2" xfId="3834"/>
    <cellStyle name="ÅëÈ­ [0] 2 2 3" xfId="3835"/>
    <cellStyle name="ÅëÈ­ [0] 2 2 4" xfId="3836"/>
    <cellStyle name="ÅëÈ­ [0] 3" xfId="3837"/>
    <cellStyle name="ÅëÈ­ [0] 4" xfId="3838"/>
    <cellStyle name="ÅëÈ­ [0] 5" xfId="3839"/>
    <cellStyle name="ÅëÈ­ [0] 6" xfId="3840"/>
    <cellStyle name="ÅëÈ­ [0] 7" xfId="3841"/>
    <cellStyle name="AeE­ [0]_INQUIRY ¿?¾÷AßAø " xfId="3842"/>
    <cellStyle name="ÅëÈ­ [0]_laroux" xfId="3843"/>
    <cellStyle name="ÅëÈ­_      " xfId="3844"/>
    <cellStyle name="AeE­_INQUIRY ¿?¾÷AßAø " xfId="3845"/>
    <cellStyle name="ÅëÈ­_L601CPT" xfId="3846"/>
    <cellStyle name="args.style" xfId="3847"/>
    <cellStyle name="args.style 2" xfId="3848"/>
    <cellStyle name="args.style 2 2" xfId="3849"/>
    <cellStyle name="args.style 2 2 2" xfId="3850"/>
    <cellStyle name="args.style 2 2 2 2" xfId="3851"/>
    <cellStyle name="args.style 2 2 3" xfId="3852"/>
    <cellStyle name="args.style 2 2 3 2" xfId="3853"/>
    <cellStyle name="args.style 2 3" xfId="3854"/>
    <cellStyle name="args.style 3" xfId="3855"/>
    <cellStyle name="args.style 3 2" xfId="3856"/>
    <cellStyle name="args.style 4" xfId="3857"/>
    <cellStyle name="args.style 4 2" xfId="3858"/>
    <cellStyle name="args.style 5" xfId="3859"/>
    <cellStyle name="args.style 5 2" xfId="3860"/>
    <cellStyle name="args.style 6" xfId="3861"/>
    <cellStyle name="args.style 6 2" xfId="3862"/>
    <cellStyle name="ÄÞ¸¶ [0]" xfId="3863"/>
    <cellStyle name="ÄÞ¸¶ [0] 2" xfId="3864"/>
    <cellStyle name="ÄÞ¸¶ [0] 2 2" xfId="3865"/>
    <cellStyle name="ÄÞ¸¶ [0] 2 2 2" xfId="3866"/>
    <cellStyle name="ÄÞ¸¶ [0] 2 2 3" xfId="3867"/>
    <cellStyle name="ÄÞ¸¶ [0] 2 2 4" xfId="3868"/>
    <cellStyle name="ÄÞ¸¶ [0] 3" xfId="3869"/>
    <cellStyle name="ÄÞ¸¶ [0] 4" xfId="3870"/>
    <cellStyle name="ÄÞ¸¶ [0] 5" xfId="3871"/>
    <cellStyle name="ÄÞ¸¶ [0] 6" xfId="3872"/>
    <cellStyle name="ÄÞ¸¶ [0] 7" xfId="3873"/>
    <cellStyle name="AÞ¸¶ [0]_INQUIRY ¿?¾÷AßAø " xfId="3874"/>
    <cellStyle name="ÄÞ¸¶ [0]_L601CPT" xfId="3875"/>
    <cellStyle name="ÄÞ¸¶_      " xfId="3876"/>
    <cellStyle name="AÞ¸¶_INQUIRY ¿?¾÷AßAø " xfId="3877"/>
    <cellStyle name="ÄÞ¸¶_L601CPT" xfId="3878"/>
    <cellStyle name="AutoFormat Options" xfId="3879"/>
    <cellStyle name="Bad 2" xfId="3880"/>
    <cellStyle name="Bad 2 2" xfId="3881"/>
    <cellStyle name="Bad 3" xfId="3882"/>
    <cellStyle name="Body" xfId="3883"/>
    <cellStyle name="C?AØ_¿?¾÷CoE² " xfId="3884"/>
    <cellStyle name="Ç¥ÁØ_      " xfId="3885"/>
    <cellStyle name="C￥AØ_¿μ¾÷CoE² " xfId="3886"/>
    <cellStyle name="Ç¥ÁØ_±³°¢¼ö·®" xfId="3887"/>
    <cellStyle name="C￥AØ_Sheet1_¿μ¾÷CoE² " xfId="3888"/>
    <cellStyle name="Calc Currency (0)" xfId="3889"/>
    <cellStyle name="Calc Currency (0) 2" xfId="3890"/>
    <cellStyle name="Calc Currency (0) 2 2" xfId="3891"/>
    <cellStyle name="Calc Currency (0) 2 2 2" xfId="3892"/>
    <cellStyle name="Calc Currency (0) 2 2 3" xfId="3893"/>
    <cellStyle name="Calc Currency (0) 2 2 4" xfId="3894"/>
    <cellStyle name="Calc Currency (0) 3" xfId="3895"/>
    <cellStyle name="Calc Currency (0) 4" xfId="3896"/>
    <cellStyle name="Calc Currency (0) 5" xfId="3897"/>
    <cellStyle name="Calc Currency (0) 6" xfId="3898"/>
    <cellStyle name="Calc Currency (0) 7" xfId="3899"/>
    <cellStyle name="Calc Currency (2)" xfId="3900"/>
    <cellStyle name="Calc Percent (0)" xfId="3901"/>
    <cellStyle name="Calc Percent (1)" xfId="3902"/>
    <cellStyle name="Calc Percent (1) 2" xfId="3903"/>
    <cellStyle name="Calc Percent (1) 2 2" xfId="3904"/>
    <cellStyle name="Calc Percent (1) 2 2 2" xfId="3905"/>
    <cellStyle name="Calc Percent (1) 2 2 2 2" xfId="3906"/>
    <cellStyle name="Calc Percent (1) 2 2 3" xfId="3907"/>
    <cellStyle name="Calc Percent (1) 2 2 3 2" xfId="3908"/>
    <cellStyle name="Calc Percent (1) 2 3" xfId="3909"/>
    <cellStyle name="Calc Percent (1) 3" xfId="3910"/>
    <cellStyle name="Calc Percent (1) 3 2" xfId="3911"/>
    <cellStyle name="Calc Percent (1) 4" xfId="3912"/>
    <cellStyle name="Calc Percent (1) 4 2" xfId="3913"/>
    <cellStyle name="Calc Percent (1) 5" xfId="3914"/>
    <cellStyle name="Calc Percent (1) 5 2" xfId="3915"/>
    <cellStyle name="Calc Percent (1) 6" xfId="3916"/>
    <cellStyle name="Calc Percent (1) 6 2" xfId="3917"/>
    <cellStyle name="Calc Percent (2)" xfId="3918"/>
    <cellStyle name="Calc Percent (2) 2" xfId="3919"/>
    <cellStyle name="Calc Percent (2) 2 2" xfId="3920"/>
    <cellStyle name="Calc Percent (2) 2 2 2" xfId="3921"/>
    <cellStyle name="Calc Percent (2) 2 2 2 2" xfId="3922"/>
    <cellStyle name="Calc Percent (2) 2 2 3" xfId="3923"/>
    <cellStyle name="Calc Percent (2) 2 2 3 2" xfId="3924"/>
    <cellStyle name="Calc Percent (2) 2 3" xfId="3925"/>
    <cellStyle name="Calc Percent (2) 3" xfId="3926"/>
    <cellStyle name="Calc Percent (2) 3 2" xfId="3927"/>
    <cellStyle name="Calc Percent (2) 4" xfId="3928"/>
    <cellStyle name="Calc Percent (2) 4 2" xfId="3929"/>
    <cellStyle name="Calc Percent (2) 5" xfId="3930"/>
    <cellStyle name="Calc Percent (2) 5 2" xfId="3931"/>
    <cellStyle name="Calc Percent (2) 6" xfId="3932"/>
    <cellStyle name="Calc Percent (2) 6 2" xfId="3933"/>
    <cellStyle name="Calc Units (0)" xfId="3934"/>
    <cellStyle name="Calc Units (0) 2" xfId="3935"/>
    <cellStyle name="Calc Units (0) 2 2" xfId="3936"/>
    <cellStyle name="Calc Units (0) 2 2 2" xfId="3937"/>
    <cellStyle name="Calc Units (0) 2 2 2 2" xfId="3938"/>
    <cellStyle name="Calc Units (0) 2 2 3" xfId="3939"/>
    <cellStyle name="Calc Units (0) 2 2 3 2" xfId="3940"/>
    <cellStyle name="Calc Units (0) 2 3" xfId="3941"/>
    <cellStyle name="Calc Units (0) 3" xfId="3942"/>
    <cellStyle name="Calc Units (0) 3 2" xfId="3943"/>
    <cellStyle name="Calc Units (0) 4" xfId="3944"/>
    <cellStyle name="Calc Units (0) 4 2" xfId="3945"/>
    <cellStyle name="Calc Units (0) 5" xfId="3946"/>
    <cellStyle name="Calc Units (0) 5 2" xfId="3947"/>
    <cellStyle name="Calc Units (0) 6" xfId="3948"/>
    <cellStyle name="Calc Units (0) 6 2" xfId="3949"/>
    <cellStyle name="Calc Units (1)" xfId="3950"/>
    <cellStyle name="Calc Units (1) 2" xfId="3951"/>
    <cellStyle name="Calc Units (1) 2 2" xfId="3952"/>
    <cellStyle name="Calc Units (1) 2 2 2" xfId="3953"/>
    <cellStyle name="Calc Units (1) 2 2 2 2" xfId="3954"/>
    <cellStyle name="Calc Units (1) 2 2 3" xfId="3955"/>
    <cellStyle name="Calc Units (1) 2 2 3 2" xfId="3956"/>
    <cellStyle name="Calc Units (1) 2 3" xfId="3957"/>
    <cellStyle name="Calc Units (1) 3" xfId="3958"/>
    <cellStyle name="Calc Units (1) 3 2" xfId="3959"/>
    <cellStyle name="Calc Units (1) 4" xfId="3960"/>
    <cellStyle name="Calc Units (1) 4 2" xfId="3961"/>
    <cellStyle name="Calc Units (1) 5" xfId="3962"/>
    <cellStyle name="Calc Units (1) 5 2" xfId="3963"/>
    <cellStyle name="Calc Units (1) 6" xfId="3964"/>
    <cellStyle name="Calc Units (1) 6 2" xfId="3965"/>
    <cellStyle name="Calc Units (2)" xfId="3966"/>
    <cellStyle name="Calculation 2" xfId="3967"/>
    <cellStyle name="Calculation 2 2" xfId="3968"/>
    <cellStyle name="Calculation 3" xfId="3969"/>
    <cellStyle name="category" xfId="3970"/>
    <cellStyle name="Cerrency_Sheet2_XANGDAU" xfId="3971"/>
    <cellStyle name="Check Cell 2" xfId="3972"/>
    <cellStyle name="Check Cell 2 2" xfId="3973"/>
    <cellStyle name="Check Cell 3" xfId="3974"/>
    <cellStyle name="Chi phÝ kh¸c_Book1" xfId="3975"/>
    <cellStyle name="Comma  - Style1" xfId="3976"/>
    <cellStyle name="Comma  - Style2" xfId="3977"/>
    <cellStyle name="Comma  - Style3" xfId="3978"/>
    <cellStyle name="Comma  - Style4" xfId="3979"/>
    <cellStyle name="Comma  - Style5" xfId="3980"/>
    <cellStyle name="Comma  - Style6" xfId="3981"/>
    <cellStyle name="Comma  - Style7" xfId="3982"/>
    <cellStyle name="Comma  - Style8" xfId="3983"/>
    <cellStyle name="Comma [0] 2" xfId="3984"/>
    <cellStyle name="Comma [00]" xfId="3985"/>
    <cellStyle name="Comma [00] 2" xfId="3986"/>
    <cellStyle name="Comma [00] 2 2" xfId="3987"/>
    <cellStyle name="Comma [00] 2 2 2" xfId="3988"/>
    <cellStyle name="Comma [00] 2 2 2 2" xfId="3989"/>
    <cellStyle name="Comma [00] 2 2 3" xfId="3990"/>
    <cellStyle name="Comma [00] 2 2 3 2" xfId="3991"/>
    <cellStyle name="Comma [00] 2 3" xfId="3992"/>
    <cellStyle name="Comma [00] 3" xfId="3993"/>
    <cellStyle name="Comma [00] 3 2" xfId="3994"/>
    <cellStyle name="Comma [00] 4" xfId="3995"/>
    <cellStyle name="Comma [00] 4 2" xfId="3996"/>
    <cellStyle name="Comma [00] 5" xfId="3997"/>
    <cellStyle name="Comma [00] 5 2" xfId="3998"/>
    <cellStyle name="Comma [00] 6" xfId="3999"/>
    <cellStyle name="Comma [00] 6 2" xfId="4000"/>
    <cellStyle name="Comma 2" xfId="4001"/>
    <cellStyle name="Comma 2 2" xfId="4002"/>
    <cellStyle name="Comma 2 3" xfId="4003"/>
    <cellStyle name="Comma 26" xfId="4004"/>
    <cellStyle name="Comma 3" xfId="5578"/>
    <cellStyle name="comma zerodec" xfId="4005"/>
    <cellStyle name="comma zerodec 2" xfId="4006"/>
    <cellStyle name="comma zerodec 2 2" xfId="4007"/>
    <cellStyle name="comma zerodec 2 2 2" xfId="4008"/>
    <cellStyle name="comma zerodec 2 2 2 2" xfId="4009"/>
    <cellStyle name="comma zerodec 2 2 3" xfId="4010"/>
    <cellStyle name="comma zerodec 2 2 3 2" xfId="4011"/>
    <cellStyle name="comma zerodec 2 3" xfId="4012"/>
    <cellStyle name="comma zerodec 3" xfId="4013"/>
    <cellStyle name="comma zerodec 3 2" xfId="4014"/>
    <cellStyle name="comma zerodec 4" xfId="4015"/>
    <cellStyle name="comma zerodec 4 2" xfId="4016"/>
    <cellStyle name="comma zerodec 5" xfId="4017"/>
    <cellStyle name="comma zerodec 5 2" xfId="4018"/>
    <cellStyle name="comma zerodec 6" xfId="4019"/>
    <cellStyle name="comma zerodec 6 2" xfId="4020"/>
    <cellStyle name="Comma_GTXL (OK)" xfId="4021"/>
    <cellStyle name="Comma0" xfId="4022"/>
    <cellStyle name="Copied" xfId="4023"/>
    <cellStyle name="Copied 2" xfId="4024"/>
    <cellStyle name="Copied 2 2" xfId="4025"/>
    <cellStyle name="Copied 2 2 2" xfId="4026"/>
    <cellStyle name="Copied 2 2 2 2" xfId="4027"/>
    <cellStyle name="Copied 2 2 3" xfId="4028"/>
    <cellStyle name="Copied 2 2 3 2" xfId="4029"/>
    <cellStyle name="Copied 2 3" xfId="4030"/>
    <cellStyle name="Copied 3" xfId="4031"/>
    <cellStyle name="Copied 3 2" xfId="4032"/>
    <cellStyle name="Copied 4" xfId="4033"/>
    <cellStyle name="Copied 4 2" xfId="4034"/>
    <cellStyle name="Copied 5" xfId="4035"/>
    <cellStyle name="Copied 5 2" xfId="4036"/>
    <cellStyle name="Copied 6" xfId="4037"/>
    <cellStyle name="Copied 6 2" xfId="4038"/>
    <cellStyle name="Cࡵrrency_Sheet1_PRODUCTĠ" xfId="4039"/>
    <cellStyle name="_x0001_CS_x0006_RMO[" xfId="4040"/>
    <cellStyle name="_x0001_CS_x0006_RMO[ 2" xfId="4041"/>
    <cellStyle name="_x0001_CS_x0006_RMO[ 2 2" xfId="4042"/>
    <cellStyle name="_x0001_CS_x0006_RMO[ 2 2 2" xfId="4043"/>
    <cellStyle name="_x0001_CS_x0006_RMO[ 2 2 2 2" xfId="4044"/>
    <cellStyle name="_x0001_CS_x0006_RMO[ 2 2 3" xfId="4045"/>
    <cellStyle name="_x0001_CS_x0006_RMO[ 2 2 3 2" xfId="4046"/>
    <cellStyle name="_x0001_CS_x0006_RMO[ 2 3" xfId="4047"/>
    <cellStyle name="_x0001_CS_x0006_RMO[ 3" xfId="4048"/>
    <cellStyle name="_x0001_CS_x0006_RMO[ 3 2" xfId="4049"/>
    <cellStyle name="_x0001_CS_x0006_RMO[ 4" xfId="4050"/>
    <cellStyle name="_x0001_CS_x0006_RMO[ 4 2" xfId="4051"/>
    <cellStyle name="_x0001_CS_x0006_RMO[ 5" xfId="4052"/>
    <cellStyle name="_x0001_CS_x0006_RMO[ 5 2" xfId="4053"/>
    <cellStyle name="_x0001_CS_x0006_RMO[ 6" xfId="4054"/>
    <cellStyle name="_x0001_CS_x0006_RMO[ 6 2" xfId="4055"/>
    <cellStyle name="_x0001_CS_x0006_RMO_" xfId="4056"/>
    <cellStyle name="Currency [00]" xfId="4057"/>
    <cellStyle name="Currency0" xfId="4058"/>
    <cellStyle name="Currency0 2" xfId="4059"/>
    <cellStyle name="Currency0 2 2" xfId="4060"/>
    <cellStyle name="Currency0 2 2 2" xfId="4061"/>
    <cellStyle name="Currency0 2 2 3" xfId="4062"/>
    <cellStyle name="Currency0 2 2 4" xfId="4063"/>
    <cellStyle name="Currency0 3" xfId="4064"/>
    <cellStyle name="Currency0 4" xfId="4065"/>
    <cellStyle name="Currency0 4 2" xfId="4066"/>
    <cellStyle name="Currency0 5" xfId="4067"/>
    <cellStyle name="Currency0 5 2" xfId="4068"/>
    <cellStyle name="Currency0 6" xfId="4069"/>
    <cellStyle name="Currency0 7" xfId="4070"/>
    <cellStyle name="Currency1" xfId="4071"/>
    <cellStyle name="Currency1 2" xfId="4072"/>
    <cellStyle name="Currency1 2 2" xfId="4073"/>
    <cellStyle name="Currency1 2 2 2" xfId="4074"/>
    <cellStyle name="Currency1 2 2 3" xfId="4075"/>
    <cellStyle name="Currency1 2 2 4" xfId="4076"/>
    <cellStyle name="Currency1 3" xfId="4077"/>
    <cellStyle name="Currency1 4" xfId="4078"/>
    <cellStyle name="Currency1 5" xfId="4079"/>
    <cellStyle name="Currency1 6" xfId="4080"/>
    <cellStyle name="Currency1 7" xfId="4081"/>
    <cellStyle name="Date" xfId="4082"/>
    <cellStyle name="Date Short" xfId="4083"/>
    <cellStyle name="Date_BC kiem toan Cty XD 565 2008(ok)" xfId="4084"/>
    <cellStyle name="Dấu phẩy_BVKH 2005" xfId="4085"/>
    <cellStyle name="Dezimal [0]_NEGS" xfId="4086"/>
    <cellStyle name="Dezimal_NEGS" xfId="4087"/>
    <cellStyle name="_x0001_dÏÈ¹ " xfId="4088"/>
    <cellStyle name="_x0001_dÏÈ¹  2" xfId="4089"/>
    <cellStyle name="_x0001_dÏÈ¹  2 2" xfId="4090"/>
    <cellStyle name="_x0001_dÏÈ¹  2 2 2" xfId="4091"/>
    <cellStyle name="_x0001_dÏÈ¹  2 2 2 2" xfId="4092"/>
    <cellStyle name="_x0001_dÏÈ¹  2 2 3" xfId="4093"/>
    <cellStyle name="_x0001_dÏÈ¹  2 2 3 2" xfId="4094"/>
    <cellStyle name="_x0001_dÏÈ¹  2 3" xfId="4095"/>
    <cellStyle name="_x0001_dÏÈ¹  3" xfId="4096"/>
    <cellStyle name="_x0001_dÏÈ¹  3 2" xfId="4097"/>
    <cellStyle name="_x0001_dÏÈ¹  4" xfId="4098"/>
    <cellStyle name="_x0001_dÏÈ¹  4 2" xfId="4099"/>
    <cellStyle name="_x0001_dÏÈ¹  5" xfId="4100"/>
    <cellStyle name="_x0001_dÏÈ¹  5 2" xfId="4101"/>
    <cellStyle name="_x0001_dÏÈ¹  6" xfId="4102"/>
    <cellStyle name="_x0001_dÏÈ¹  6 2" xfId="4103"/>
    <cellStyle name="_x0001_dÏÈ¹_" xfId="4104"/>
    <cellStyle name="Dollar (zero dec)" xfId="4105"/>
    <cellStyle name="Dollar (zero dec) 2" xfId="4106"/>
    <cellStyle name="Dollar (zero dec) 2 2" xfId="4107"/>
    <cellStyle name="Dollar (zero dec) 2 2 2" xfId="4108"/>
    <cellStyle name="Dollar (zero dec) 2 2 3" xfId="4109"/>
    <cellStyle name="Dollar (zero dec) 2 2 4" xfId="4110"/>
    <cellStyle name="Dollar (zero dec) 3" xfId="4111"/>
    <cellStyle name="Dollar (zero dec) 4" xfId="4112"/>
    <cellStyle name="Dollar (zero dec) 5" xfId="4113"/>
    <cellStyle name="Dollar (zero dec) 6" xfId="4114"/>
    <cellStyle name="Dollar (zero dec) 7" xfId="4115"/>
    <cellStyle name="Dziesi?tny [0]_Invoices2001Slovakia" xfId="4116"/>
    <cellStyle name="Dziesi?tny_Invoices2001Slovakia" xfId="4117"/>
    <cellStyle name="Dziesietny [0]_Invoices2001Slovakia" xfId="4118"/>
    <cellStyle name="Dziesiętny [0]_Invoices2001Slovakia" xfId="4119"/>
    <cellStyle name="Dziesietny [0]_Invoices2001Slovakia_Bansua D.t-Goi4-QL2" xfId="4120"/>
    <cellStyle name="Dziesiętny [0]_Invoices2001Slovakia_Book1" xfId="4121"/>
    <cellStyle name="Dziesietny [0]_Invoices2001Slovakia_Book1_Tong hop Cac tuyen(9-1-06)" xfId="4122"/>
    <cellStyle name="Dziesiętny [0]_Invoices2001Slovakia_Book1_Tong hop Cac tuyen(9-1-06)" xfId="4123"/>
    <cellStyle name="Dziesietny [0]_Invoices2001Slovakia_KL K.C mat duong" xfId="4124"/>
    <cellStyle name="Dziesiętny [0]_Invoices2001Slovakia_Nhalamviec VTC(25-1-05)" xfId="4125"/>
    <cellStyle name="Dziesietny [0]_Invoices2001Slovakia_TDT KHANH HOA" xfId="4126"/>
    <cellStyle name="Dziesiętny [0]_Invoices2001Slovakia_TDT KHANH HOA" xfId="4127"/>
    <cellStyle name="Dziesietny [0]_Invoices2001Slovakia_TDT KHANH HOA_Tong hop Cac tuyen(9-1-06)" xfId="4128"/>
    <cellStyle name="Dziesiętny [0]_Invoices2001Slovakia_TDT KHANH HOA_Tong hop Cac tuyen(9-1-06)" xfId="4129"/>
    <cellStyle name="Dziesietny [0]_Invoices2001Slovakia_TDT quangngai" xfId="4130"/>
    <cellStyle name="Dziesiętny [0]_Invoices2001Slovakia_TDT quangngai" xfId="4131"/>
    <cellStyle name="Dziesietny [0]_Invoices2001Slovakia_Tong hop Cac tuyen(9-1-06)" xfId="4132"/>
    <cellStyle name="Dziesietny_Invoices2001Slovakia" xfId="4133"/>
    <cellStyle name="Dziesiętny_Invoices2001Slovakia" xfId="4134"/>
    <cellStyle name="Dziesietny_Invoices2001Slovakia_Bansua D.t-Goi4-QL2" xfId="4135"/>
    <cellStyle name="Dziesiętny_Invoices2001Slovakia_Book1" xfId="4136"/>
    <cellStyle name="Dziesietny_Invoices2001Slovakia_Book1_Tong hop Cac tuyen(9-1-06)" xfId="4137"/>
    <cellStyle name="Dziesiętny_Invoices2001Slovakia_Book1_Tong hop Cac tuyen(9-1-06)" xfId="4138"/>
    <cellStyle name="Dziesietny_Invoices2001Slovakia_KL K.C mat duong" xfId="4139"/>
    <cellStyle name="Dziesiętny_Invoices2001Slovakia_Nhalamviec VTC(25-1-05)" xfId="4140"/>
    <cellStyle name="Dziesietny_Invoices2001Slovakia_TDT KHANH HOA" xfId="4141"/>
    <cellStyle name="Dziesiętny_Invoices2001Slovakia_TDT KHANH HOA" xfId="4142"/>
    <cellStyle name="Dziesietny_Invoices2001Slovakia_TDT KHANH HOA_Tong hop Cac tuyen(9-1-06)" xfId="4143"/>
    <cellStyle name="Dziesiętny_Invoices2001Slovakia_TDT KHANH HOA_Tong hop Cac tuyen(9-1-06)" xfId="4144"/>
    <cellStyle name="Dziesietny_Invoices2001Slovakia_TDT quangngai" xfId="4145"/>
    <cellStyle name="Dziesiętny_Invoices2001Slovakia_TDT quangngai" xfId="4146"/>
    <cellStyle name="Dziesietny_Invoices2001Slovakia_Tong hop Cac tuyen(9-1-06)" xfId="4147"/>
    <cellStyle name="e" xfId="4148"/>
    <cellStyle name="e 2" xfId="4149"/>
    <cellStyle name="eeee" xfId="4150"/>
    <cellStyle name="eeee 2" xfId="4151"/>
    <cellStyle name="eeee 2 2" xfId="4152"/>
    <cellStyle name="eeee 2 2 2" xfId="4153"/>
    <cellStyle name="eeee 2 2 2 2" xfId="4154"/>
    <cellStyle name="eeee 2 2 3" xfId="4155"/>
    <cellStyle name="eeee 2 2 3 2" xfId="4156"/>
    <cellStyle name="eeee 2 3" xfId="4157"/>
    <cellStyle name="eeee 3" xfId="4158"/>
    <cellStyle name="eeee 3 2" xfId="4159"/>
    <cellStyle name="eeee 4" xfId="4160"/>
    <cellStyle name="eeee 4 2" xfId="4161"/>
    <cellStyle name="eeee 5" xfId="4162"/>
    <cellStyle name="eeee 5 2" xfId="4163"/>
    <cellStyle name="eeee 6" xfId="4164"/>
    <cellStyle name="eeee 6 2" xfId="4165"/>
    <cellStyle name="Enter Currency (0)" xfId="4166"/>
    <cellStyle name="Enter Currency (0) 2" xfId="4167"/>
    <cellStyle name="Enter Currency (0) 2 2" xfId="4168"/>
    <cellStyle name="Enter Currency (0) 2 2 2" xfId="4169"/>
    <cellStyle name="Enter Currency (0) 2 2 2 2" xfId="4170"/>
    <cellStyle name="Enter Currency (0) 2 2 3" xfId="4171"/>
    <cellStyle name="Enter Currency (0) 2 2 3 2" xfId="4172"/>
    <cellStyle name="Enter Currency (0) 2 3" xfId="4173"/>
    <cellStyle name="Enter Currency (0) 3" xfId="4174"/>
    <cellStyle name="Enter Currency (0) 3 2" xfId="4175"/>
    <cellStyle name="Enter Currency (0) 4" xfId="4176"/>
    <cellStyle name="Enter Currency (0) 4 2" xfId="4177"/>
    <cellStyle name="Enter Currency (0) 5" xfId="4178"/>
    <cellStyle name="Enter Currency (0) 5 2" xfId="4179"/>
    <cellStyle name="Enter Currency (0) 6" xfId="4180"/>
    <cellStyle name="Enter Currency (0) 6 2" xfId="4181"/>
    <cellStyle name="Enter Currency (2)" xfId="4182"/>
    <cellStyle name="Enter Units (0)" xfId="4183"/>
    <cellStyle name="Enter Units (0) 2" xfId="4184"/>
    <cellStyle name="Enter Units (0) 2 2" xfId="4185"/>
    <cellStyle name="Enter Units (0) 2 2 2" xfId="4186"/>
    <cellStyle name="Enter Units (0) 2 2 2 2" xfId="4187"/>
    <cellStyle name="Enter Units (0) 2 2 3" xfId="4188"/>
    <cellStyle name="Enter Units (0) 2 2 3 2" xfId="4189"/>
    <cellStyle name="Enter Units (0) 2 3" xfId="4190"/>
    <cellStyle name="Enter Units (0) 3" xfId="4191"/>
    <cellStyle name="Enter Units (0) 3 2" xfId="4192"/>
    <cellStyle name="Enter Units (0) 4" xfId="4193"/>
    <cellStyle name="Enter Units (0) 4 2" xfId="4194"/>
    <cellStyle name="Enter Units (0) 5" xfId="4195"/>
    <cellStyle name="Enter Units (0) 5 2" xfId="4196"/>
    <cellStyle name="Enter Units (0) 6" xfId="4197"/>
    <cellStyle name="Enter Units (0) 6 2" xfId="4198"/>
    <cellStyle name="Enter Units (1)" xfId="4199"/>
    <cellStyle name="Enter Units (1) 2" xfId="4200"/>
    <cellStyle name="Enter Units (1) 2 2" xfId="4201"/>
    <cellStyle name="Enter Units (1) 2 2 2" xfId="4202"/>
    <cellStyle name="Enter Units (1) 2 2 2 2" xfId="4203"/>
    <cellStyle name="Enter Units (1) 2 2 3" xfId="4204"/>
    <cellStyle name="Enter Units (1) 2 2 3 2" xfId="4205"/>
    <cellStyle name="Enter Units (1) 2 3" xfId="4206"/>
    <cellStyle name="Enter Units (1) 3" xfId="4207"/>
    <cellStyle name="Enter Units (1) 3 2" xfId="4208"/>
    <cellStyle name="Enter Units (1) 4" xfId="4209"/>
    <cellStyle name="Enter Units (1) 4 2" xfId="4210"/>
    <cellStyle name="Enter Units (1) 5" xfId="4211"/>
    <cellStyle name="Enter Units (1) 5 2" xfId="4212"/>
    <cellStyle name="Enter Units (1) 6" xfId="4213"/>
    <cellStyle name="Enter Units (1) 6 2" xfId="4214"/>
    <cellStyle name="Enter Units (2)" xfId="4215"/>
    <cellStyle name="Entered" xfId="4216"/>
    <cellStyle name="Entered 2" xfId="4217"/>
    <cellStyle name="Entered 2 2" xfId="4218"/>
    <cellStyle name="Entered 2 2 2" xfId="4219"/>
    <cellStyle name="Entered 2 2 2 2" xfId="4220"/>
    <cellStyle name="Entered 2 2 3" xfId="4221"/>
    <cellStyle name="Entered 2 2 3 2" xfId="4222"/>
    <cellStyle name="Entered 2 3" xfId="4223"/>
    <cellStyle name="Entered 3" xfId="4224"/>
    <cellStyle name="Entered 3 2" xfId="4225"/>
    <cellStyle name="Entered 4" xfId="4226"/>
    <cellStyle name="Entered 4 2" xfId="4227"/>
    <cellStyle name="Entered 5" xfId="4228"/>
    <cellStyle name="Entered 5 2" xfId="4229"/>
    <cellStyle name="Entered 6" xfId="4230"/>
    <cellStyle name="Entered 6 2" xfId="4231"/>
    <cellStyle name="Explanatory Text 2" xfId="4232"/>
    <cellStyle name="Explanatory Text 2 2" xfId="4233"/>
    <cellStyle name="Explanatory Text 3" xfId="4234"/>
    <cellStyle name="f" xfId="4235"/>
    <cellStyle name="f 2" xfId="4236"/>
    <cellStyle name="Fixed" xfId="4237"/>
    <cellStyle name="Good 2" xfId="4238"/>
    <cellStyle name="Good 2 2" xfId="4239"/>
    <cellStyle name="Good 3" xfId="4240"/>
    <cellStyle name="Grey" xfId="4241"/>
    <cellStyle name="H" xfId="4242"/>
    <cellStyle name="ha" xfId="4243"/>
    <cellStyle name="Head 1" xfId="4244"/>
    <cellStyle name="HEADER" xfId="4245"/>
    <cellStyle name="Header1" xfId="4246"/>
    <cellStyle name="Header2" xfId="4247"/>
    <cellStyle name="Heading 1 2" xfId="4248"/>
    <cellStyle name="Heading 1 2 2" xfId="4249"/>
    <cellStyle name="Heading 1 3" xfId="4250"/>
    <cellStyle name="Heading 2 2" xfId="4251"/>
    <cellStyle name="Heading 2 2 2" xfId="4252"/>
    <cellStyle name="Heading 2 3" xfId="4253"/>
    <cellStyle name="Heading 3 2" xfId="4254"/>
    <cellStyle name="Heading 3 2 2" xfId="4255"/>
    <cellStyle name="Heading 3 3" xfId="4256"/>
    <cellStyle name="Heading 4 2" xfId="4257"/>
    <cellStyle name="Heading 4 2 2" xfId="4258"/>
    <cellStyle name="Heading 4 3" xfId="4259"/>
    <cellStyle name="HEADING1" xfId="4260"/>
    <cellStyle name="HEADING1 2" xfId="4261"/>
    <cellStyle name="HEADING1 2 2" xfId="4262"/>
    <cellStyle name="HEADING1 2 2 2" xfId="4263"/>
    <cellStyle name="HEADING1 2 2 3" xfId="4264"/>
    <cellStyle name="HEADING1 2 2 4" xfId="4265"/>
    <cellStyle name="HEADING1 3" xfId="4266"/>
    <cellStyle name="HEADING1 4" xfId="4267"/>
    <cellStyle name="HEADING1 5" xfId="4268"/>
    <cellStyle name="HEADING1 6" xfId="4269"/>
    <cellStyle name="HEADING1 7" xfId="4270"/>
    <cellStyle name="HEADING2" xfId="4271"/>
    <cellStyle name="HEADING2 2" xfId="4272"/>
    <cellStyle name="HEADING2 2 2" xfId="4273"/>
    <cellStyle name="HEADING2 2 2 2" xfId="4274"/>
    <cellStyle name="HEADING2 2 2 3" xfId="4275"/>
    <cellStyle name="HEADING2 2 2 4" xfId="4276"/>
    <cellStyle name="HEADING2 3" xfId="4277"/>
    <cellStyle name="HEADING2 4" xfId="4278"/>
    <cellStyle name="HEADING2 5" xfId="4279"/>
    <cellStyle name="HEADING2 6" xfId="4280"/>
    <cellStyle name="HEADING2 7" xfId="4281"/>
    <cellStyle name="HEADINGS" xfId="4282"/>
    <cellStyle name="HEADINGS 2" xfId="4283"/>
    <cellStyle name="HEADINGS 2 2" xfId="4284"/>
    <cellStyle name="HEADINGS 2 2 2" xfId="4285"/>
    <cellStyle name="HEADINGS 2 2 2 2" xfId="4286"/>
    <cellStyle name="HEADINGS 2 2 3" xfId="4287"/>
    <cellStyle name="HEADINGS 2 2 3 2" xfId="4288"/>
    <cellStyle name="HEADINGS 2 3" xfId="4289"/>
    <cellStyle name="HEADINGS 3" xfId="4290"/>
    <cellStyle name="HEADINGS 3 2" xfId="4291"/>
    <cellStyle name="HEADINGS 4" xfId="4292"/>
    <cellStyle name="HEADINGS 4 2" xfId="4293"/>
    <cellStyle name="HEADINGS 5" xfId="4294"/>
    <cellStyle name="HEADINGS 5 2" xfId="4295"/>
    <cellStyle name="HEADINGS 6" xfId="4296"/>
    <cellStyle name="HEADINGS 6 2" xfId="4297"/>
    <cellStyle name="HEADINGSTOP" xfId="4298"/>
    <cellStyle name="HEADINGSTOP 2" xfId="4299"/>
    <cellStyle name="HEADINGSTOP 2 2" xfId="4300"/>
    <cellStyle name="HEADINGSTOP 2 2 2" xfId="4301"/>
    <cellStyle name="HEADINGSTOP 2 2 2 2" xfId="4302"/>
    <cellStyle name="HEADINGSTOP 2 2 3" xfId="4303"/>
    <cellStyle name="HEADINGSTOP 2 2 3 2" xfId="4304"/>
    <cellStyle name="HEADINGSTOP 2 3" xfId="4305"/>
    <cellStyle name="HEADINGSTOP 3" xfId="4306"/>
    <cellStyle name="HEADINGSTOP 3 2" xfId="4307"/>
    <cellStyle name="HEADINGSTOP 4" xfId="4308"/>
    <cellStyle name="HEADINGSTOP 4 2" xfId="4309"/>
    <cellStyle name="HEADINGSTOP 5" xfId="4310"/>
    <cellStyle name="HEADINGSTOP 5 2" xfId="4311"/>
    <cellStyle name="HEADINGSTOP 6" xfId="4312"/>
    <cellStyle name="HEADINGSTOP 6 2" xfId="4313"/>
    <cellStyle name="headoption" xfId="4314"/>
    <cellStyle name="Hoa-Scholl" xfId="4315"/>
    <cellStyle name="_x0001_í½?" xfId="4316"/>
    <cellStyle name="_x0001_íå_x001b_ô " xfId="4317"/>
    <cellStyle name="_x0001_íå_x001b_ô_" xfId="4318"/>
    <cellStyle name="Input [yellow]" xfId="4319"/>
    <cellStyle name="Input 2" xfId="4320"/>
    <cellStyle name="Input 2 2" xfId="4321"/>
    <cellStyle name="Input 3" xfId="4322"/>
    <cellStyle name="k" xfId="4323"/>
    <cellStyle name="khanh" xfId="4324"/>
    <cellStyle name="khanh 2" xfId="4325"/>
    <cellStyle name="Link Currency (0)" xfId="4326"/>
    <cellStyle name="Link Currency (0) 2" xfId="4327"/>
    <cellStyle name="Link Currency (0) 2 2" xfId="4328"/>
    <cellStyle name="Link Currency (0) 2 2 2" xfId="4329"/>
    <cellStyle name="Link Currency (0) 2 2 2 2" xfId="4330"/>
    <cellStyle name="Link Currency (0) 2 2 3" xfId="4331"/>
    <cellStyle name="Link Currency (0) 2 2 3 2" xfId="4332"/>
    <cellStyle name="Link Currency (0) 2 3" xfId="4333"/>
    <cellStyle name="Link Currency (0) 3" xfId="4334"/>
    <cellStyle name="Link Currency (0) 3 2" xfId="4335"/>
    <cellStyle name="Link Currency (0) 4" xfId="4336"/>
    <cellStyle name="Link Currency (0) 4 2" xfId="4337"/>
    <cellStyle name="Link Currency (0) 5" xfId="4338"/>
    <cellStyle name="Link Currency (0) 5 2" xfId="4339"/>
    <cellStyle name="Link Currency (0) 6" xfId="4340"/>
    <cellStyle name="Link Currency (0) 6 2" xfId="4341"/>
    <cellStyle name="Link Currency (2)" xfId="4342"/>
    <cellStyle name="Link Units (0)" xfId="4343"/>
    <cellStyle name="Link Units (0) 2" xfId="4344"/>
    <cellStyle name="Link Units (0) 2 2" xfId="4345"/>
    <cellStyle name="Link Units (0) 2 2 2" xfId="4346"/>
    <cellStyle name="Link Units (0) 2 2 2 2" xfId="4347"/>
    <cellStyle name="Link Units (0) 2 2 3" xfId="4348"/>
    <cellStyle name="Link Units (0) 2 2 3 2" xfId="4349"/>
    <cellStyle name="Link Units (0) 2 3" xfId="4350"/>
    <cellStyle name="Link Units (0) 3" xfId="4351"/>
    <cellStyle name="Link Units (0) 3 2" xfId="4352"/>
    <cellStyle name="Link Units (0) 4" xfId="4353"/>
    <cellStyle name="Link Units (0) 4 2" xfId="4354"/>
    <cellStyle name="Link Units (0) 5" xfId="4355"/>
    <cellStyle name="Link Units (0) 5 2" xfId="4356"/>
    <cellStyle name="Link Units (0) 6" xfId="4357"/>
    <cellStyle name="Link Units (0) 6 2" xfId="4358"/>
    <cellStyle name="Link Units (1)" xfId="4359"/>
    <cellStyle name="Link Units (1) 2" xfId="4360"/>
    <cellStyle name="Link Units (1) 2 2" xfId="4361"/>
    <cellStyle name="Link Units (1) 2 2 2" xfId="4362"/>
    <cellStyle name="Link Units (1) 2 2 2 2" xfId="4363"/>
    <cellStyle name="Link Units (1) 2 2 3" xfId="4364"/>
    <cellStyle name="Link Units (1) 2 2 3 2" xfId="4365"/>
    <cellStyle name="Link Units (1) 2 3" xfId="4366"/>
    <cellStyle name="Link Units (1) 3" xfId="4367"/>
    <cellStyle name="Link Units (1) 3 2" xfId="4368"/>
    <cellStyle name="Link Units (1) 4" xfId="4369"/>
    <cellStyle name="Link Units (1) 4 2" xfId="4370"/>
    <cellStyle name="Link Units (1) 5" xfId="4371"/>
    <cellStyle name="Link Units (1) 5 2" xfId="4372"/>
    <cellStyle name="Link Units (1) 6" xfId="4373"/>
    <cellStyle name="Link Units (1) 6 2" xfId="4374"/>
    <cellStyle name="Link Units (2)" xfId="4375"/>
    <cellStyle name="Linked Cell 2" xfId="4376"/>
    <cellStyle name="Linked Cell 2 2" xfId="4377"/>
    <cellStyle name="Linked Cell 3" xfId="4378"/>
    <cellStyle name="MAU" xfId="4379"/>
    <cellStyle name="Millares [0]_Well Timing" xfId="4380"/>
    <cellStyle name="Millares_Well Timing" xfId="4381"/>
    <cellStyle name="Model" xfId="4382"/>
    <cellStyle name="moi" xfId="4383"/>
    <cellStyle name="moi 2" xfId="4384"/>
    <cellStyle name="moi 2 2" xfId="4385"/>
    <cellStyle name="moi 2 2 2" xfId="4386"/>
    <cellStyle name="moi 2 2 3" xfId="4387"/>
    <cellStyle name="moi 2 2 4" xfId="4388"/>
    <cellStyle name="moi 3" xfId="4389"/>
    <cellStyle name="moi 4" xfId="4390"/>
    <cellStyle name="moi 5" xfId="4391"/>
    <cellStyle name="moi 6" xfId="4392"/>
    <cellStyle name="moi 7" xfId="4393"/>
    <cellStyle name="Moneda [0]_Well Timing" xfId="4394"/>
    <cellStyle name="Moneda_Well Timing" xfId="4395"/>
    <cellStyle name="Monétaire [0]_TARIFFS DB" xfId="4396"/>
    <cellStyle name="Monétaire_TARIFFS DB" xfId="4397"/>
    <cellStyle name="n" xfId="4398"/>
    <cellStyle name="n_BC kiem toan Cty XD 565 2008(ok)" xfId="4399"/>
    <cellStyle name="n_Book1" xfId="4400"/>
    <cellStyle name="n_Can doi KT (OK)" xfId="4401"/>
    <cellStyle name="n_Điều chỉnh" xfId="4402"/>
    <cellStyle name="n_EVN cap von tu 01_01_2007 den 11_02_08" xfId="4403"/>
    <cellStyle name="n_Thuyết minh" xfId="4404"/>
    <cellStyle name="Neutral 2" xfId="4405"/>
    <cellStyle name="Neutral 2 2" xfId="4406"/>
    <cellStyle name="Neutral 3" xfId="4407"/>
    <cellStyle name="New Times Roman" xfId="4408"/>
    <cellStyle name="New Times Roman 2" xfId="4409"/>
    <cellStyle name="New Times Roman 2 2" xfId="4410"/>
    <cellStyle name="New Times Roman 2 2 2" xfId="4411"/>
    <cellStyle name="New Times Roman 2 2 2 2" xfId="4412"/>
    <cellStyle name="New Times Roman 2 2 3" xfId="4413"/>
    <cellStyle name="New Times Roman 2 2 3 2" xfId="4414"/>
    <cellStyle name="New Times Roman 2 3" xfId="4415"/>
    <cellStyle name="New Times Roman 3" xfId="4416"/>
    <cellStyle name="New Times Roman 3 2" xfId="4417"/>
    <cellStyle name="New Times Roman 4" xfId="4418"/>
    <cellStyle name="New Times Roman 4 2" xfId="4419"/>
    <cellStyle name="New Times Roman 5" xfId="4420"/>
    <cellStyle name="New Times Roman 5 2" xfId="4421"/>
    <cellStyle name="New Times Roman 6" xfId="4422"/>
    <cellStyle name="New Times Roman 6 2" xfId="4423"/>
    <cellStyle name="no dec" xfId="4424"/>
    <cellStyle name="no dec 2" xfId="4425"/>
    <cellStyle name="no dec 2 2" xfId="4426"/>
    <cellStyle name="no dec 2 2 2" xfId="4427"/>
    <cellStyle name="no dec 2 2 2 2" xfId="4428"/>
    <cellStyle name="no dec 2 2 3" xfId="4429"/>
    <cellStyle name="no dec 2 2 3 2" xfId="4430"/>
    <cellStyle name="no dec 2 3" xfId="4431"/>
    <cellStyle name="no dec 3" xfId="4432"/>
    <cellStyle name="no dec 3 2" xfId="4433"/>
    <cellStyle name="no dec 4" xfId="4434"/>
    <cellStyle name="no dec 4 2" xfId="4435"/>
    <cellStyle name="no dec 5" xfId="4436"/>
    <cellStyle name="no dec 5 2" xfId="4437"/>
    <cellStyle name="no dec 6" xfId="4438"/>
    <cellStyle name="no dec 6 2" xfId="4439"/>
    <cellStyle name="Normal" xfId="0" builtinId="0"/>
    <cellStyle name="Normal - Style1" xfId="4440"/>
    <cellStyle name="Normal - 유형1" xfId="4441"/>
    <cellStyle name="Normal 10" xfId="4442"/>
    <cellStyle name="Normal 11" xfId="4443"/>
    <cellStyle name="Normal 11 2" xfId="4444"/>
    <cellStyle name="Normal 11 3" xfId="4445"/>
    <cellStyle name="Normal 12" xfId="4446"/>
    <cellStyle name="Normal 13" xfId="4447"/>
    <cellStyle name="Normal 14" xfId="4448"/>
    <cellStyle name="Normal 15" xfId="4449"/>
    <cellStyle name="Normal 16" xfId="4450"/>
    <cellStyle name="Normal 17" xfId="4451"/>
    <cellStyle name="Normal 18" xfId="4452"/>
    <cellStyle name="Normal 19" xfId="4453"/>
    <cellStyle name="Normal 2" xfId="4454"/>
    <cellStyle name="Normal 2 2" xfId="4455"/>
    <cellStyle name="Normal 2 3" xfId="4456"/>
    <cellStyle name="Normal 20" xfId="4457"/>
    <cellStyle name="Normal 21" xfId="4458"/>
    <cellStyle name="Normal 22" xfId="4459"/>
    <cellStyle name="Normal 23" xfId="4460"/>
    <cellStyle name="Normal 24" xfId="4461"/>
    <cellStyle name="Normal 25" xfId="4462"/>
    <cellStyle name="Normal 26" xfId="4463"/>
    <cellStyle name="Normal 27" xfId="4464"/>
    <cellStyle name="Normal 28" xfId="4465"/>
    <cellStyle name="Normal 29" xfId="4466"/>
    <cellStyle name="Normal 3" xfId="4467"/>
    <cellStyle name="Normal 3 2" xfId="4468"/>
    <cellStyle name="Normal 3 2 2" xfId="4469"/>
    <cellStyle name="Normal 3 2 2 2" xfId="4470"/>
    <cellStyle name="Normal 3 3" xfId="4471"/>
    <cellStyle name="Normal 3 4" xfId="4472"/>
    <cellStyle name="Normal 30" xfId="4473"/>
    <cellStyle name="Normal 31" xfId="4474"/>
    <cellStyle name="Normal 32" xfId="4475"/>
    <cellStyle name="Normal 33" xfId="4476"/>
    <cellStyle name="Normal 34" xfId="4477"/>
    <cellStyle name="Normal 35" xfId="4478"/>
    <cellStyle name="Normal 36" xfId="4479"/>
    <cellStyle name="Normal 37" xfId="4480"/>
    <cellStyle name="Normal 38" xfId="4481"/>
    <cellStyle name="Normal 39" xfId="4482"/>
    <cellStyle name="Normal 4" xfId="4483"/>
    <cellStyle name="Normal 40" xfId="4484"/>
    <cellStyle name="Normal 41" xfId="4485"/>
    <cellStyle name="Normal 42" xfId="4486"/>
    <cellStyle name="Normal 43" xfId="4487"/>
    <cellStyle name="Normal 44" xfId="4488"/>
    <cellStyle name="Normal 45" xfId="4489"/>
    <cellStyle name="Normal 46" xfId="4490"/>
    <cellStyle name="Normal 47" xfId="4491"/>
    <cellStyle name="Normal 48" xfId="4492"/>
    <cellStyle name="Normal 49" xfId="4493"/>
    <cellStyle name="Normal 5" xfId="4494"/>
    <cellStyle name="Normal 50" xfId="4495"/>
    <cellStyle name="Normal 51" xfId="4496"/>
    <cellStyle name="Normal 52" xfId="4497"/>
    <cellStyle name="Normal 53" xfId="4498"/>
    <cellStyle name="Normal 54" xfId="4499"/>
    <cellStyle name="Normal 55" xfId="4500"/>
    <cellStyle name="Normal 56" xfId="4501"/>
    <cellStyle name="Normal 57" xfId="4502"/>
    <cellStyle name="Normal 58" xfId="4503"/>
    <cellStyle name="Normal 6" xfId="4504"/>
    <cellStyle name="Normal 6 2" xfId="4505"/>
    <cellStyle name="Normal 6 3" xfId="4506"/>
    <cellStyle name="Normal 7" xfId="4507"/>
    <cellStyle name="Normal 7 2" xfId="4508"/>
    <cellStyle name="Normal 8" xfId="4509"/>
    <cellStyle name="Normal 9" xfId="4510"/>
    <cellStyle name="Normal_GTXL (OK)" xfId="4511"/>
    <cellStyle name="Normal_LC tien te TT" xfId="4512"/>
    <cellStyle name="Normal_LC tien te TT (OK)" xfId="4513"/>
    <cellStyle name="Normal_LC tien te TT quy" xfId="4514"/>
    <cellStyle name="Normal1" xfId="4515"/>
    <cellStyle name="Normal1 2" xfId="4516"/>
    <cellStyle name="Normalny_Cennik obowiazuje od 06-08-2001 r (1)" xfId="4517"/>
    <cellStyle name="Note 2" xfId="4518"/>
    <cellStyle name="Note 2 2" xfId="4519"/>
    <cellStyle name="Note 3" xfId="4520"/>
    <cellStyle name="Œ…‹æØ‚è [0.00]_laroux" xfId="4521"/>
    <cellStyle name="Œ…‹æØ‚è_laroux" xfId="4522"/>
    <cellStyle name="oft Excel]_x000d_&#10;Comment=open=/f ‚ðw’è‚·‚é‚ÆAƒ†[ƒU[’è‹`ŠÖ”‚ðŠÖ”“\‚è•t‚¯‚Ìˆê——‚É“o˜^‚·‚é‚±‚Æ‚ª‚Å‚«‚Ü‚·B_x000d_&#10;Maximized" xfId="4523"/>
    <cellStyle name="oft Excel]_x000d_&#10;Comment=The open=/f lines load custom functions into the Paste Function list._x000d_&#10;Maximized=2_x000d_&#10;Basics=1_x000d_&#10;A" xfId="4524"/>
    <cellStyle name="oft Excel]_x000d_&#10;Comment=The open=/f lines load custom functions into the Paste Function list._x000d_&#10;Maximized=2_x000d_&#10;Basics=1_x000d_&#10;A 2" xfId="4525"/>
    <cellStyle name="oft Excel]_x000d_&#10;Comment=The open=/f lines load custom functions into the Paste Function list._x000d_&#10;Maximized=2_x000d_&#10;Basics=1_x000d_&#10;A 2 2" xfId="4526"/>
    <cellStyle name="oft Excel]_x000d_&#10;Comment=The open=/f lines load custom functions into the Paste Function list._x000d_&#10;Maximized=2_x000d_&#10;Basics=1_x000d_&#10;A 2 2 2" xfId="4527"/>
    <cellStyle name="oft Excel]_x000d_&#10;Comment=The open=/f lines load custom functions into the Paste Function list._x000d_&#10;Maximized=2_x000d_&#10;Basics=1_x000d_&#10;A 2 2 3" xfId="4528"/>
    <cellStyle name="oft Excel]_x000d_&#10;Comment=The open=/f lines load custom functions into the Paste Function list._x000d_&#10;Maximized=2_x000d_&#10;Basics=1_x000d_&#10;A 2 2 4" xfId="4529"/>
    <cellStyle name="oft Excel]_x000d_&#10;Comment=The open=/f lines load custom functions into the Paste Function list._x000d_&#10;Maximized=2_x000d_&#10;Basics=1_x000d_&#10;A 3" xfId="4530"/>
    <cellStyle name="oft Excel]_x000d_&#10;Comment=The open=/f lines load custom functions into the Paste Function list._x000d_&#10;Maximized=2_x000d_&#10;Basics=1_x000d_&#10;A 4" xfId="4531"/>
    <cellStyle name="oft Excel]_x000d_&#10;Comment=The open=/f lines load custom functions into the Paste Function list._x000d_&#10;Maximized=2_x000d_&#10;Basics=1_x000d_&#10;A 5" xfId="4532"/>
    <cellStyle name="oft Excel]_x000d_&#10;Comment=The open=/f lines load custom functions into the Paste Function list._x000d_&#10;Maximized=2_x000d_&#10;Basics=1_x000d_&#10;A 6" xfId="4533"/>
    <cellStyle name="oft Excel]_x000d_&#10;Comment=The open=/f lines load custom functions into the Paste Function list._x000d_&#10;Maximized=2_x000d_&#10;Basics=1_x000d_&#10;A 7" xfId="4534"/>
    <cellStyle name="oft Excel]_x000d_&#10;Comment=The open=/f lines load custom functions into the Paste Function list._x000d_&#10;Maximized=3_x000d_&#10;Basics=1_x000d_&#10;A" xfId="4535"/>
    <cellStyle name="oft Excel]_x000d_&#10;Comment=The open=/f lines load custom functions into the Paste Function list._x000d_&#10;Maximized=3_x000d_&#10;Basics=1_x000d_&#10;A 2" xfId="4536"/>
    <cellStyle name="oft Excel]_x000d_&#10;Comment=The open=/f lines load custom functions into the Paste Function list._x000d_&#10;Maximized=3_x000d_&#10;Basics=1_x000d_&#10;A 2 2" xfId="4537"/>
    <cellStyle name="oft Excel]_x000d_&#10;Comment=The open=/f lines load custom functions into the Paste Function list._x000d_&#10;Maximized=3_x000d_&#10;Basics=1_x000d_&#10;A 2 2 2" xfId="4538"/>
    <cellStyle name="oft Excel]_x000d_&#10;Comment=The open=/f lines load custom functions into the Paste Function list._x000d_&#10;Maximized=3_x000d_&#10;Basics=1_x000d_&#10;A 2 2 2 2" xfId="4539"/>
    <cellStyle name="oft Excel]_x000d_&#10;Comment=The open=/f lines load custom functions into the Paste Function list._x000d_&#10;Maximized=3_x000d_&#10;Basics=1_x000d_&#10;A 2 2 3" xfId="4540"/>
    <cellStyle name="oft Excel]_x000d_&#10;Comment=The open=/f lines load custom functions into the Paste Function list._x000d_&#10;Maximized=3_x000d_&#10;Basics=1_x000d_&#10;A 2 2 3 2" xfId="4541"/>
    <cellStyle name="oft Excel]_x000d_&#10;Comment=The open=/f lines load custom functions into the Paste Function list._x000d_&#10;Maximized=3_x000d_&#10;Basics=1_x000d_&#10;A 2 3" xfId="4542"/>
    <cellStyle name="oft Excel]_x000d_&#10;Comment=The open=/f lines load custom functions into the Paste Function list._x000d_&#10;Maximized=3_x000d_&#10;Basics=1_x000d_&#10;A 3" xfId="4543"/>
    <cellStyle name="oft Excel]_x000d_&#10;Comment=The open=/f lines load custom functions into the Paste Function list._x000d_&#10;Maximized=3_x000d_&#10;Basics=1_x000d_&#10;A 3 2" xfId="4544"/>
    <cellStyle name="oft Excel]_x000d_&#10;Comment=The open=/f lines load custom functions into the Paste Function list._x000d_&#10;Maximized=3_x000d_&#10;Basics=1_x000d_&#10;A 4" xfId="4545"/>
    <cellStyle name="oft Excel]_x000d_&#10;Comment=The open=/f lines load custom functions into the Paste Function list._x000d_&#10;Maximized=3_x000d_&#10;Basics=1_x000d_&#10;A 4 2" xfId="4546"/>
    <cellStyle name="oft Excel]_x000d_&#10;Comment=The open=/f lines load custom functions into the Paste Function list._x000d_&#10;Maximized=3_x000d_&#10;Basics=1_x000d_&#10;A 5" xfId="4547"/>
    <cellStyle name="oft Excel]_x000d_&#10;Comment=The open=/f lines load custom functions into the Paste Function list._x000d_&#10;Maximized=3_x000d_&#10;Basics=1_x000d_&#10;A 5 2" xfId="4548"/>
    <cellStyle name="oft Excel]_x000d_&#10;Comment=The open=/f lines load custom functions into the Paste Function list._x000d_&#10;Maximized=3_x000d_&#10;Basics=1_x000d_&#10;A 6" xfId="4549"/>
    <cellStyle name="oft Excel]_x000d_&#10;Comment=The open=/f lines load custom functions into the Paste Function list._x000d_&#10;Maximized=3_x000d_&#10;Basics=1_x000d_&#10;A 6 2" xfId="4550"/>
    <cellStyle name="Output 2" xfId="4551"/>
    <cellStyle name="Output 2 2" xfId="4552"/>
    <cellStyle name="Output 3" xfId="4553"/>
    <cellStyle name="per.style" xfId="4554"/>
    <cellStyle name="per.style 2" xfId="4555"/>
    <cellStyle name="per.style 2 2" xfId="4556"/>
    <cellStyle name="per.style 2 2 2" xfId="4557"/>
    <cellStyle name="per.style 2 2 2 2" xfId="4558"/>
    <cellStyle name="per.style 2 2 3" xfId="4559"/>
    <cellStyle name="per.style 2 2 3 2" xfId="4560"/>
    <cellStyle name="per.style 2 3" xfId="4561"/>
    <cellStyle name="per.style 3" xfId="4562"/>
    <cellStyle name="per.style 3 2" xfId="4563"/>
    <cellStyle name="per.style 4" xfId="4564"/>
    <cellStyle name="per.style 4 2" xfId="4565"/>
    <cellStyle name="per.style 5" xfId="4566"/>
    <cellStyle name="per.style 5 2" xfId="4567"/>
    <cellStyle name="per.style 6" xfId="4568"/>
    <cellStyle name="per.style 6 2" xfId="4569"/>
    <cellStyle name="Percent [0]" xfId="4570"/>
    <cellStyle name="Percent [0] 2" xfId="4571"/>
    <cellStyle name="Percent [0] 2 2" xfId="4572"/>
    <cellStyle name="Percent [0] 2 2 2" xfId="4573"/>
    <cellStyle name="Percent [0] 2 2 2 2" xfId="4574"/>
    <cellStyle name="Percent [0] 2 2 3" xfId="4575"/>
    <cellStyle name="Percent [0] 2 2 3 2" xfId="4576"/>
    <cellStyle name="Percent [0] 2 3" xfId="4577"/>
    <cellStyle name="Percent [0] 3" xfId="4578"/>
    <cellStyle name="Percent [0] 3 2" xfId="4579"/>
    <cellStyle name="Percent [0] 4" xfId="4580"/>
    <cellStyle name="Percent [0] 4 2" xfId="4581"/>
    <cellStyle name="Percent [0] 5" xfId="4582"/>
    <cellStyle name="Percent [0] 5 2" xfId="4583"/>
    <cellStyle name="Percent [0] 6" xfId="4584"/>
    <cellStyle name="Percent [0] 6 2" xfId="4585"/>
    <cellStyle name="Percent [00]" xfId="4586"/>
    <cellStyle name="Percent [00] 2" xfId="4587"/>
    <cellStyle name="Percent [00] 2 2" xfId="4588"/>
    <cellStyle name="Percent [00] 2 2 2" xfId="4589"/>
    <cellStyle name="Percent [00] 2 2 3" xfId="4590"/>
    <cellStyle name="Percent [00] 2 2 4" xfId="4591"/>
    <cellStyle name="Percent [00] 3" xfId="4592"/>
    <cellStyle name="Percent [00] 4" xfId="4593"/>
    <cellStyle name="Percent [00] 5" xfId="4594"/>
    <cellStyle name="Percent [00] 6" xfId="4595"/>
    <cellStyle name="Percent [00] 7" xfId="4596"/>
    <cellStyle name="Percent [2]" xfId="4597"/>
    <cellStyle name="Percent [2] 2" xfId="4598"/>
    <cellStyle name="Percent [2] 2 2" xfId="4599"/>
    <cellStyle name="Percent [2] 2 2 2" xfId="4600"/>
    <cellStyle name="Percent [2] 2 2 3" xfId="4601"/>
    <cellStyle name="Percent [2] 2 2 4" xfId="4602"/>
    <cellStyle name="Percent [2] 3" xfId="4603"/>
    <cellStyle name="Percent [2] 4" xfId="4604"/>
    <cellStyle name="Percent [2] 5" xfId="4605"/>
    <cellStyle name="Percent [2] 6" xfId="4606"/>
    <cellStyle name="Percent [2] 7" xfId="4607"/>
    <cellStyle name="Phong" xfId="4608"/>
    <cellStyle name="PrePop Currency (0)" xfId="4609"/>
    <cellStyle name="PrePop Currency (0) 2" xfId="4610"/>
    <cellStyle name="PrePop Currency (0) 2 2" xfId="4611"/>
    <cellStyle name="PrePop Currency (0) 2 2 2" xfId="4612"/>
    <cellStyle name="PrePop Currency (0) 2 2 2 2" xfId="4613"/>
    <cellStyle name="PrePop Currency (0) 2 2 3" xfId="4614"/>
    <cellStyle name="PrePop Currency (0) 2 2 3 2" xfId="4615"/>
    <cellStyle name="PrePop Currency (0) 2 3" xfId="4616"/>
    <cellStyle name="PrePop Currency (0) 3" xfId="4617"/>
    <cellStyle name="PrePop Currency (0) 3 2" xfId="4618"/>
    <cellStyle name="PrePop Currency (0) 4" xfId="4619"/>
    <cellStyle name="PrePop Currency (0) 4 2" xfId="4620"/>
    <cellStyle name="PrePop Currency (0) 5" xfId="4621"/>
    <cellStyle name="PrePop Currency (0) 5 2" xfId="4622"/>
    <cellStyle name="PrePop Currency (0) 6" xfId="4623"/>
    <cellStyle name="PrePop Currency (0) 6 2" xfId="4624"/>
    <cellStyle name="PrePop Currency (2)" xfId="4625"/>
    <cellStyle name="PrePop Units (0)" xfId="4626"/>
    <cellStyle name="PrePop Units (0) 2" xfId="4627"/>
    <cellStyle name="PrePop Units (0) 2 2" xfId="4628"/>
    <cellStyle name="PrePop Units (0) 2 2 2" xfId="4629"/>
    <cellStyle name="PrePop Units (0) 2 2 2 2" xfId="4630"/>
    <cellStyle name="PrePop Units (0) 2 2 3" xfId="4631"/>
    <cellStyle name="PrePop Units (0) 2 2 3 2" xfId="4632"/>
    <cellStyle name="PrePop Units (0) 2 3" xfId="4633"/>
    <cellStyle name="PrePop Units (0) 3" xfId="4634"/>
    <cellStyle name="PrePop Units (0) 3 2" xfId="4635"/>
    <cellStyle name="PrePop Units (0) 4" xfId="4636"/>
    <cellStyle name="PrePop Units (0) 4 2" xfId="4637"/>
    <cellStyle name="PrePop Units (0) 5" xfId="4638"/>
    <cellStyle name="PrePop Units (0) 5 2" xfId="4639"/>
    <cellStyle name="PrePop Units (0) 6" xfId="4640"/>
    <cellStyle name="PrePop Units (0) 6 2" xfId="4641"/>
    <cellStyle name="PrePop Units (1)" xfId="4642"/>
    <cellStyle name="PrePop Units (1) 2" xfId="4643"/>
    <cellStyle name="PrePop Units (1) 2 2" xfId="4644"/>
    <cellStyle name="PrePop Units (1) 2 2 2" xfId="4645"/>
    <cellStyle name="PrePop Units (1) 2 2 2 2" xfId="4646"/>
    <cellStyle name="PrePop Units (1) 2 2 3" xfId="4647"/>
    <cellStyle name="PrePop Units (1) 2 2 3 2" xfId="4648"/>
    <cellStyle name="PrePop Units (1) 2 3" xfId="4649"/>
    <cellStyle name="PrePop Units (1) 3" xfId="4650"/>
    <cellStyle name="PrePop Units (1) 3 2" xfId="4651"/>
    <cellStyle name="PrePop Units (1) 4" xfId="4652"/>
    <cellStyle name="PrePop Units (1) 4 2" xfId="4653"/>
    <cellStyle name="PrePop Units (1) 5" xfId="4654"/>
    <cellStyle name="PrePop Units (1) 5 2" xfId="4655"/>
    <cellStyle name="PrePop Units (1) 6" xfId="4656"/>
    <cellStyle name="PrePop Units (1) 6 2" xfId="4657"/>
    <cellStyle name="PrePop Units (2)" xfId="4658"/>
    <cellStyle name="pricing" xfId="4659"/>
    <cellStyle name="PSChar" xfId="4660"/>
    <cellStyle name="PSHeading" xfId="4661"/>
    <cellStyle name="regstoresfromspecstores" xfId="4662"/>
    <cellStyle name="regstoresfromspecstores 2" xfId="4663"/>
    <cellStyle name="regstoresfromspecstores 2 2" xfId="4664"/>
    <cellStyle name="regstoresfromspecstores 2 2 2" xfId="4665"/>
    <cellStyle name="regstoresfromspecstores 2 2 2 2" xfId="4666"/>
    <cellStyle name="regstoresfromspecstores 2 2 3" xfId="4667"/>
    <cellStyle name="regstoresfromspecstores 2 2 3 2" xfId="4668"/>
    <cellStyle name="regstoresfromspecstores 2 3" xfId="4669"/>
    <cellStyle name="regstoresfromspecstores 3" xfId="4670"/>
    <cellStyle name="regstoresfromspecstores 3 2" xfId="4671"/>
    <cellStyle name="regstoresfromspecstores 4" xfId="4672"/>
    <cellStyle name="regstoresfromspecstores 4 2" xfId="4673"/>
    <cellStyle name="regstoresfromspecstores 5" xfId="4674"/>
    <cellStyle name="regstoresfromspecstores 5 2" xfId="4675"/>
    <cellStyle name="regstoresfromspecstores 6" xfId="4676"/>
    <cellStyle name="regstoresfromspecstores 6 2" xfId="4677"/>
    <cellStyle name="RevList" xfId="4678"/>
    <cellStyle name="s]_x000d_&#10;spooler=yes_x000d_&#10;load=_x000d_&#10;Beep=yes_x000d_&#10;NullPort=None_x000d_&#10;BorderWidth=3_x000d_&#10;CursorBlinkRate=1200_x000d_&#10;DoubleClickSpeed=452_x000d_&#10;Programs=co" xfId="4679"/>
    <cellStyle name="s]_x000d_&#10;spooler=yes_x000d_&#10;load=_x000d_&#10;Beep=yes_x000d_&#10;NullPort=None_x000d_&#10;BorderWidth=3_x000d_&#10;CursorBlinkRate=1200_x000d_&#10;DoubleClickSpeed=452_x000d_&#10;Programs=co 2" xfId="4680"/>
    <cellStyle name="s]_x000d_&#10;spooler=yes_x000d_&#10;load=_x000d_&#10;Beep=yes_x000d_&#10;NullPort=None_x000d_&#10;BorderWidth=3_x000d_&#10;CursorBlinkRate=1200_x000d_&#10;DoubleClickSpeed=452_x000d_&#10;Programs=co 2 2" xfId="4681"/>
    <cellStyle name="s]_x000d_&#10;spooler=yes_x000d_&#10;load=_x000d_&#10;Beep=yes_x000d_&#10;NullPort=None_x000d_&#10;BorderWidth=3_x000d_&#10;CursorBlinkRate=1200_x000d_&#10;DoubleClickSpeed=452_x000d_&#10;Programs=co 2 2 2" xfId="4682"/>
    <cellStyle name="s]_x000d_&#10;spooler=yes_x000d_&#10;load=_x000d_&#10;Beep=yes_x000d_&#10;NullPort=None_x000d_&#10;BorderWidth=3_x000d_&#10;CursorBlinkRate=1200_x000d_&#10;DoubleClickSpeed=452_x000d_&#10;Programs=co 2 2 2 2" xfId="4683"/>
    <cellStyle name="s]_x000d_&#10;spooler=yes_x000d_&#10;load=_x000d_&#10;Beep=yes_x000d_&#10;NullPort=None_x000d_&#10;BorderWidth=3_x000d_&#10;CursorBlinkRate=1200_x000d_&#10;DoubleClickSpeed=452_x000d_&#10;Programs=co 2 2 3" xfId="4684"/>
    <cellStyle name="s]_x000d_&#10;spooler=yes_x000d_&#10;load=_x000d_&#10;Beep=yes_x000d_&#10;NullPort=None_x000d_&#10;BorderWidth=3_x000d_&#10;CursorBlinkRate=1200_x000d_&#10;DoubleClickSpeed=452_x000d_&#10;Programs=co 2 2 3 2" xfId="4685"/>
    <cellStyle name="s]_x000d_&#10;spooler=yes_x000d_&#10;load=_x000d_&#10;Beep=yes_x000d_&#10;NullPort=None_x000d_&#10;BorderWidth=3_x000d_&#10;CursorBlinkRate=1200_x000d_&#10;DoubleClickSpeed=452_x000d_&#10;Programs=co 2 3" xfId="4686"/>
    <cellStyle name="s]_x000d_&#10;spooler=yes_x000d_&#10;load=_x000d_&#10;Beep=yes_x000d_&#10;NullPort=None_x000d_&#10;BorderWidth=3_x000d_&#10;CursorBlinkRate=1200_x000d_&#10;DoubleClickSpeed=452_x000d_&#10;Programs=co 3" xfId="4687"/>
    <cellStyle name="s]_x000d_&#10;spooler=yes_x000d_&#10;load=_x000d_&#10;Beep=yes_x000d_&#10;NullPort=None_x000d_&#10;BorderWidth=3_x000d_&#10;CursorBlinkRate=1200_x000d_&#10;DoubleClickSpeed=452_x000d_&#10;Programs=co 3 2" xfId="4688"/>
    <cellStyle name="s]_x000d_&#10;spooler=yes_x000d_&#10;load=_x000d_&#10;Beep=yes_x000d_&#10;NullPort=None_x000d_&#10;BorderWidth=3_x000d_&#10;CursorBlinkRate=1200_x000d_&#10;DoubleClickSpeed=452_x000d_&#10;Programs=co 4" xfId="4689"/>
    <cellStyle name="s]_x000d_&#10;spooler=yes_x000d_&#10;load=_x000d_&#10;Beep=yes_x000d_&#10;NullPort=None_x000d_&#10;BorderWidth=3_x000d_&#10;CursorBlinkRate=1200_x000d_&#10;DoubleClickSpeed=452_x000d_&#10;Programs=co 4 2" xfId="4690"/>
    <cellStyle name="s]_x000d_&#10;spooler=yes_x000d_&#10;load=_x000d_&#10;Beep=yes_x000d_&#10;NullPort=None_x000d_&#10;BorderWidth=3_x000d_&#10;CursorBlinkRate=1200_x000d_&#10;DoubleClickSpeed=452_x000d_&#10;Programs=co 5" xfId="4691"/>
    <cellStyle name="s]_x000d_&#10;spooler=yes_x000d_&#10;load=_x000d_&#10;Beep=yes_x000d_&#10;NullPort=None_x000d_&#10;BorderWidth=3_x000d_&#10;CursorBlinkRate=1200_x000d_&#10;DoubleClickSpeed=452_x000d_&#10;Programs=co 5 2" xfId="4692"/>
    <cellStyle name="s]_x000d_&#10;spooler=yes_x000d_&#10;load=_x000d_&#10;Beep=yes_x000d_&#10;NullPort=None_x000d_&#10;BorderWidth=3_x000d_&#10;CursorBlinkRate=1200_x000d_&#10;DoubleClickSpeed=452_x000d_&#10;Programs=co 6" xfId="4693"/>
    <cellStyle name="s]_x000d_&#10;spooler=yes_x000d_&#10;load=_x000d_&#10;Beep=yes_x000d_&#10;NullPort=None_x000d_&#10;BorderWidth=3_x000d_&#10;CursorBlinkRate=1200_x000d_&#10;DoubleClickSpeed=452_x000d_&#10;Programs=co 6 2" xfId="4694"/>
    <cellStyle name="SAPBEXaggData" xfId="4695"/>
    <cellStyle name="SAPBEXaggData 2" xfId="4696"/>
    <cellStyle name="SAPBEXaggData 2 2" xfId="4697"/>
    <cellStyle name="SAPBEXaggData 2 2 2" xfId="4698"/>
    <cellStyle name="SAPBEXaggData 2 2 2 2" xfId="4699"/>
    <cellStyle name="SAPBEXaggData 2 2 3" xfId="4700"/>
    <cellStyle name="SAPBEXaggData 2 2 3 2" xfId="4701"/>
    <cellStyle name="SAPBEXaggData 2 3" xfId="4702"/>
    <cellStyle name="SAPBEXaggData 3" xfId="4703"/>
    <cellStyle name="SAPBEXaggData 3 2" xfId="4704"/>
    <cellStyle name="SAPBEXaggData 4" xfId="4705"/>
    <cellStyle name="SAPBEXaggData 4 2" xfId="4706"/>
    <cellStyle name="SAPBEXaggData 5" xfId="4707"/>
    <cellStyle name="SAPBEXaggData 5 2" xfId="4708"/>
    <cellStyle name="SAPBEXaggData 6" xfId="4709"/>
    <cellStyle name="SAPBEXaggData 6 2" xfId="4710"/>
    <cellStyle name="SAPBEXaggDataEmph" xfId="4711"/>
    <cellStyle name="SAPBEXaggDataEmph 2" xfId="4712"/>
    <cellStyle name="SAPBEXaggDataEmph 2 2" xfId="4713"/>
    <cellStyle name="SAPBEXaggDataEmph 2 2 2" xfId="4714"/>
    <cellStyle name="SAPBEXaggDataEmph 2 2 2 2" xfId="4715"/>
    <cellStyle name="SAPBEXaggDataEmph 2 2 3" xfId="4716"/>
    <cellStyle name="SAPBEXaggDataEmph 2 2 3 2" xfId="4717"/>
    <cellStyle name="SAPBEXaggDataEmph 2 3" xfId="4718"/>
    <cellStyle name="SAPBEXaggDataEmph 3" xfId="4719"/>
    <cellStyle name="SAPBEXaggDataEmph 3 2" xfId="4720"/>
    <cellStyle name="SAPBEXaggDataEmph 4" xfId="4721"/>
    <cellStyle name="SAPBEXaggDataEmph 4 2" xfId="4722"/>
    <cellStyle name="SAPBEXaggDataEmph 5" xfId="4723"/>
    <cellStyle name="SAPBEXaggDataEmph 5 2" xfId="4724"/>
    <cellStyle name="SAPBEXaggDataEmph 6" xfId="4725"/>
    <cellStyle name="SAPBEXaggDataEmph 6 2" xfId="4726"/>
    <cellStyle name="SAPBEXaggItem" xfId="4727"/>
    <cellStyle name="SAPBEXaggItem 2" xfId="4728"/>
    <cellStyle name="SAPBEXaggItem 2 2" xfId="4729"/>
    <cellStyle name="SAPBEXaggItem 2 2 2" xfId="4730"/>
    <cellStyle name="SAPBEXaggItem 2 2 2 2" xfId="4731"/>
    <cellStyle name="SAPBEXaggItem 2 2 3" xfId="4732"/>
    <cellStyle name="SAPBEXaggItem 2 2 3 2" xfId="4733"/>
    <cellStyle name="SAPBEXaggItem 2 3" xfId="4734"/>
    <cellStyle name="SAPBEXaggItem 3" xfId="4735"/>
    <cellStyle name="SAPBEXaggItem 3 2" xfId="4736"/>
    <cellStyle name="SAPBEXaggItem 4" xfId="4737"/>
    <cellStyle name="SAPBEXaggItem 4 2" xfId="4738"/>
    <cellStyle name="SAPBEXaggItem 5" xfId="4739"/>
    <cellStyle name="SAPBEXaggItem 5 2" xfId="4740"/>
    <cellStyle name="SAPBEXaggItem 6" xfId="4741"/>
    <cellStyle name="SAPBEXaggItem 6 2" xfId="4742"/>
    <cellStyle name="SAPBEXchaText" xfId="4743"/>
    <cellStyle name="SAPBEXchaText 2" xfId="4744"/>
    <cellStyle name="SAPBEXchaText 2 2" xfId="4745"/>
    <cellStyle name="SAPBEXchaText 2 2 2" xfId="4746"/>
    <cellStyle name="SAPBEXchaText 2 2 2 2" xfId="4747"/>
    <cellStyle name="SAPBEXchaText 2 2 3" xfId="4748"/>
    <cellStyle name="SAPBEXchaText 2 2 3 2" xfId="4749"/>
    <cellStyle name="SAPBEXchaText 2 3" xfId="4750"/>
    <cellStyle name="SAPBEXchaText 3" xfId="4751"/>
    <cellStyle name="SAPBEXchaText 3 2" xfId="4752"/>
    <cellStyle name="SAPBEXchaText 4" xfId="4753"/>
    <cellStyle name="SAPBEXchaText 4 2" xfId="4754"/>
    <cellStyle name="SAPBEXchaText 5" xfId="4755"/>
    <cellStyle name="SAPBEXchaText 5 2" xfId="4756"/>
    <cellStyle name="SAPBEXchaText 6" xfId="4757"/>
    <cellStyle name="SAPBEXchaText 6 2" xfId="4758"/>
    <cellStyle name="SAPBEXexcBad7" xfId="4759"/>
    <cellStyle name="SAPBEXexcBad7 2" xfId="4760"/>
    <cellStyle name="SAPBEXexcBad7 2 2" xfId="4761"/>
    <cellStyle name="SAPBEXexcBad7 2 2 2" xfId="4762"/>
    <cellStyle name="SAPBEXexcBad7 2 2 2 2" xfId="4763"/>
    <cellStyle name="SAPBEXexcBad7 2 2 3" xfId="4764"/>
    <cellStyle name="SAPBEXexcBad7 2 2 3 2" xfId="4765"/>
    <cellStyle name="SAPBEXexcBad7 2 3" xfId="4766"/>
    <cellStyle name="SAPBEXexcBad7 3" xfId="4767"/>
    <cellStyle name="SAPBEXexcBad7 3 2" xfId="4768"/>
    <cellStyle name="SAPBEXexcBad7 4" xfId="4769"/>
    <cellStyle name="SAPBEXexcBad7 4 2" xfId="4770"/>
    <cellStyle name="SAPBEXexcBad7 5" xfId="4771"/>
    <cellStyle name="SAPBEXexcBad7 5 2" xfId="4772"/>
    <cellStyle name="SAPBEXexcBad7 6" xfId="4773"/>
    <cellStyle name="SAPBEXexcBad7 6 2" xfId="4774"/>
    <cellStyle name="SAPBEXexcBad8" xfId="4775"/>
    <cellStyle name="SAPBEXexcBad8 2" xfId="4776"/>
    <cellStyle name="SAPBEXexcBad8 2 2" xfId="4777"/>
    <cellStyle name="SAPBEXexcBad8 2 2 2" xfId="4778"/>
    <cellStyle name="SAPBEXexcBad8 2 2 2 2" xfId="4779"/>
    <cellStyle name="SAPBEXexcBad8 2 2 3" xfId="4780"/>
    <cellStyle name="SAPBEXexcBad8 2 2 3 2" xfId="4781"/>
    <cellStyle name="SAPBEXexcBad8 2 3" xfId="4782"/>
    <cellStyle name="SAPBEXexcBad8 3" xfId="4783"/>
    <cellStyle name="SAPBEXexcBad8 3 2" xfId="4784"/>
    <cellStyle name="SAPBEXexcBad8 4" xfId="4785"/>
    <cellStyle name="SAPBEXexcBad8 4 2" xfId="4786"/>
    <cellStyle name="SAPBEXexcBad8 5" xfId="4787"/>
    <cellStyle name="SAPBEXexcBad8 5 2" xfId="4788"/>
    <cellStyle name="SAPBEXexcBad8 6" xfId="4789"/>
    <cellStyle name="SAPBEXexcBad8 6 2" xfId="4790"/>
    <cellStyle name="SAPBEXexcBad9" xfId="4791"/>
    <cellStyle name="SAPBEXexcBad9 2" xfId="4792"/>
    <cellStyle name="SAPBEXexcBad9 2 2" xfId="4793"/>
    <cellStyle name="SAPBEXexcBad9 2 2 2" xfId="4794"/>
    <cellStyle name="SAPBEXexcBad9 2 2 2 2" xfId="4795"/>
    <cellStyle name="SAPBEXexcBad9 2 2 3" xfId="4796"/>
    <cellStyle name="SAPBEXexcBad9 2 2 3 2" xfId="4797"/>
    <cellStyle name="SAPBEXexcBad9 2 3" xfId="4798"/>
    <cellStyle name="SAPBEXexcBad9 3" xfId="4799"/>
    <cellStyle name="SAPBEXexcBad9 3 2" xfId="4800"/>
    <cellStyle name="SAPBEXexcBad9 4" xfId="4801"/>
    <cellStyle name="SAPBEXexcBad9 4 2" xfId="4802"/>
    <cellStyle name="SAPBEXexcBad9 5" xfId="4803"/>
    <cellStyle name="SAPBEXexcBad9 5 2" xfId="4804"/>
    <cellStyle name="SAPBEXexcBad9 6" xfId="4805"/>
    <cellStyle name="SAPBEXexcBad9 6 2" xfId="4806"/>
    <cellStyle name="SAPBEXexcCritical4" xfId="4807"/>
    <cellStyle name="SAPBEXexcCritical4 2" xfId="4808"/>
    <cellStyle name="SAPBEXexcCritical4 2 2" xfId="4809"/>
    <cellStyle name="SAPBEXexcCritical4 2 2 2" xfId="4810"/>
    <cellStyle name="SAPBEXexcCritical4 2 2 2 2" xfId="4811"/>
    <cellStyle name="SAPBEXexcCritical4 2 2 3" xfId="4812"/>
    <cellStyle name="SAPBEXexcCritical4 2 2 3 2" xfId="4813"/>
    <cellStyle name="SAPBEXexcCritical4 2 3" xfId="4814"/>
    <cellStyle name="SAPBEXexcCritical4 3" xfId="4815"/>
    <cellStyle name="SAPBEXexcCritical4 3 2" xfId="4816"/>
    <cellStyle name="SAPBEXexcCritical4 4" xfId="4817"/>
    <cellStyle name="SAPBEXexcCritical4 4 2" xfId="4818"/>
    <cellStyle name="SAPBEXexcCritical4 5" xfId="4819"/>
    <cellStyle name="SAPBEXexcCritical4 5 2" xfId="4820"/>
    <cellStyle name="SAPBEXexcCritical4 6" xfId="4821"/>
    <cellStyle name="SAPBEXexcCritical4 6 2" xfId="4822"/>
    <cellStyle name="SAPBEXexcCritical5" xfId="4823"/>
    <cellStyle name="SAPBEXexcCritical5 2" xfId="4824"/>
    <cellStyle name="SAPBEXexcCritical5 2 2" xfId="4825"/>
    <cellStyle name="SAPBEXexcCritical5 2 2 2" xfId="4826"/>
    <cellStyle name="SAPBEXexcCritical5 2 2 2 2" xfId="4827"/>
    <cellStyle name="SAPBEXexcCritical5 2 2 3" xfId="4828"/>
    <cellStyle name="SAPBEXexcCritical5 2 2 3 2" xfId="4829"/>
    <cellStyle name="SAPBEXexcCritical5 2 3" xfId="4830"/>
    <cellStyle name="SAPBEXexcCritical5 3" xfId="4831"/>
    <cellStyle name="SAPBEXexcCritical5 3 2" xfId="4832"/>
    <cellStyle name="SAPBEXexcCritical5 4" xfId="4833"/>
    <cellStyle name="SAPBEXexcCritical5 4 2" xfId="4834"/>
    <cellStyle name="SAPBEXexcCritical5 5" xfId="4835"/>
    <cellStyle name="SAPBEXexcCritical5 5 2" xfId="4836"/>
    <cellStyle name="SAPBEXexcCritical5 6" xfId="4837"/>
    <cellStyle name="SAPBEXexcCritical5 6 2" xfId="4838"/>
    <cellStyle name="SAPBEXexcCritical6" xfId="4839"/>
    <cellStyle name="SAPBEXexcCritical6 2" xfId="4840"/>
    <cellStyle name="SAPBEXexcCritical6 2 2" xfId="4841"/>
    <cellStyle name="SAPBEXexcCritical6 2 2 2" xfId="4842"/>
    <cellStyle name="SAPBEXexcCritical6 2 2 2 2" xfId="4843"/>
    <cellStyle name="SAPBEXexcCritical6 2 2 3" xfId="4844"/>
    <cellStyle name="SAPBEXexcCritical6 2 2 3 2" xfId="4845"/>
    <cellStyle name="SAPBEXexcCritical6 2 3" xfId="4846"/>
    <cellStyle name="SAPBEXexcCritical6 3" xfId="4847"/>
    <cellStyle name="SAPBEXexcCritical6 3 2" xfId="4848"/>
    <cellStyle name="SAPBEXexcCritical6 4" xfId="4849"/>
    <cellStyle name="SAPBEXexcCritical6 4 2" xfId="4850"/>
    <cellStyle name="SAPBEXexcCritical6 5" xfId="4851"/>
    <cellStyle name="SAPBEXexcCritical6 5 2" xfId="4852"/>
    <cellStyle name="SAPBEXexcCritical6 6" xfId="4853"/>
    <cellStyle name="SAPBEXexcCritical6 6 2" xfId="4854"/>
    <cellStyle name="SAPBEXexcGood1" xfId="4855"/>
    <cellStyle name="SAPBEXexcGood1 2" xfId="4856"/>
    <cellStyle name="SAPBEXexcGood1 2 2" xfId="4857"/>
    <cellStyle name="SAPBEXexcGood1 2 2 2" xfId="4858"/>
    <cellStyle name="SAPBEXexcGood1 2 2 2 2" xfId="4859"/>
    <cellStyle name="SAPBEXexcGood1 2 2 3" xfId="4860"/>
    <cellStyle name="SAPBEXexcGood1 2 2 3 2" xfId="4861"/>
    <cellStyle name="SAPBEXexcGood1 2 3" xfId="4862"/>
    <cellStyle name="SAPBEXexcGood1 3" xfId="4863"/>
    <cellStyle name="SAPBEXexcGood1 3 2" xfId="4864"/>
    <cellStyle name="SAPBEXexcGood1 4" xfId="4865"/>
    <cellStyle name="SAPBEXexcGood1 4 2" xfId="4866"/>
    <cellStyle name="SAPBEXexcGood1 5" xfId="4867"/>
    <cellStyle name="SAPBEXexcGood1 5 2" xfId="4868"/>
    <cellStyle name="SAPBEXexcGood1 6" xfId="4869"/>
    <cellStyle name="SAPBEXexcGood1 6 2" xfId="4870"/>
    <cellStyle name="SAPBEXexcGood2" xfId="4871"/>
    <cellStyle name="SAPBEXexcGood2 2" xfId="4872"/>
    <cellStyle name="SAPBEXexcGood2 2 2" xfId="4873"/>
    <cellStyle name="SAPBEXexcGood2 2 2 2" xfId="4874"/>
    <cellStyle name="SAPBEXexcGood2 2 2 2 2" xfId="4875"/>
    <cellStyle name="SAPBEXexcGood2 2 2 3" xfId="4876"/>
    <cellStyle name="SAPBEXexcGood2 2 2 3 2" xfId="4877"/>
    <cellStyle name="SAPBEXexcGood2 2 3" xfId="4878"/>
    <cellStyle name="SAPBEXexcGood2 3" xfId="4879"/>
    <cellStyle name="SAPBEXexcGood2 3 2" xfId="4880"/>
    <cellStyle name="SAPBEXexcGood2 4" xfId="4881"/>
    <cellStyle name="SAPBEXexcGood2 4 2" xfId="4882"/>
    <cellStyle name="SAPBEXexcGood2 5" xfId="4883"/>
    <cellStyle name="SAPBEXexcGood2 5 2" xfId="4884"/>
    <cellStyle name="SAPBEXexcGood2 6" xfId="4885"/>
    <cellStyle name="SAPBEXexcGood2 6 2" xfId="4886"/>
    <cellStyle name="SAPBEXexcGood3" xfId="4887"/>
    <cellStyle name="SAPBEXexcGood3 2" xfId="4888"/>
    <cellStyle name="SAPBEXexcGood3 2 2" xfId="4889"/>
    <cellStyle name="SAPBEXexcGood3 2 2 2" xfId="4890"/>
    <cellStyle name="SAPBEXexcGood3 2 2 2 2" xfId="4891"/>
    <cellStyle name="SAPBEXexcGood3 2 2 3" xfId="4892"/>
    <cellStyle name="SAPBEXexcGood3 2 2 3 2" xfId="4893"/>
    <cellStyle name="SAPBEXexcGood3 2 3" xfId="4894"/>
    <cellStyle name="SAPBEXexcGood3 3" xfId="4895"/>
    <cellStyle name="SAPBEXexcGood3 3 2" xfId="4896"/>
    <cellStyle name="SAPBEXexcGood3 4" xfId="4897"/>
    <cellStyle name="SAPBEXexcGood3 4 2" xfId="4898"/>
    <cellStyle name="SAPBEXexcGood3 5" xfId="4899"/>
    <cellStyle name="SAPBEXexcGood3 5 2" xfId="4900"/>
    <cellStyle name="SAPBEXexcGood3 6" xfId="4901"/>
    <cellStyle name="SAPBEXexcGood3 6 2" xfId="4902"/>
    <cellStyle name="SAPBEXfilterDrill" xfId="4903"/>
    <cellStyle name="SAPBEXfilterDrill 2" xfId="4904"/>
    <cellStyle name="SAPBEXfilterDrill 2 2" xfId="4905"/>
    <cellStyle name="SAPBEXfilterDrill 2 2 2" xfId="4906"/>
    <cellStyle name="SAPBEXfilterDrill 2 2 2 2" xfId="4907"/>
    <cellStyle name="SAPBEXfilterDrill 2 2 3" xfId="4908"/>
    <cellStyle name="SAPBEXfilterDrill 2 2 3 2" xfId="4909"/>
    <cellStyle name="SAPBEXfilterDrill 2 3" xfId="4910"/>
    <cellStyle name="SAPBEXfilterDrill 3" xfId="4911"/>
    <cellStyle name="SAPBEXfilterDrill 3 2" xfId="4912"/>
    <cellStyle name="SAPBEXfilterDrill 4" xfId="4913"/>
    <cellStyle name="SAPBEXfilterDrill 4 2" xfId="4914"/>
    <cellStyle name="SAPBEXfilterDrill 5" xfId="4915"/>
    <cellStyle name="SAPBEXfilterDrill 5 2" xfId="4916"/>
    <cellStyle name="SAPBEXfilterDrill 6" xfId="4917"/>
    <cellStyle name="SAPBEXfilterDrill 6 2" xfId="4918"/>
    <cellStyle name="SAPBEXfilterItem" xfId="4919"/>
    <cellStyle name="SAPBEXfilterItem 2" xfId="4920"/>
    <cellStyle name="SAPBEXfilterItem 2 2" xfId="4921"/>
    <cellStyle name="SAPBEXfilterItem 2 2 2" xfId="4922"/>
    <cellStyle name="SAPBEXfilterItem 2 2 2 2" xfId="4923"/>
    <cellStyle name="SAPBEXfilterItem 2 2 3" xfId="4924"/>
    <cellStyle name="SAPBEXfilterItem 2 2 3 2" xfId="4925"/>
    <cellStyle name="SAPBEXfilterItem 2 3" xfId="4926"/>
    <cellStyle name="SAPBEXfilterItem 3" xfId="4927"/>
    <cellStyle name="SAPBEXfilterItem 3 2" xfId="4928"/>
    <cellStyle name="SAPBEXfilterItem 4" xfId="4929"/>
    <cellStyle name="SAPBEXfilterItem 4 2" xfId="4930"/>
    <cellStyle name="SAPBEXfilterItem 5" xfId="4931"/>
    <cellStyle name="SAPBEXfilterItem 5 2" xfId="4932"/>
    <cellStyle name="SAPBEXfilterItem 6" xfId="4933"/>
    <cellStyle name="SAPBEXfilterItem 6 2" xfId="4934"/>
    <cellStyle name="SAPBEXfilterText" xfId="4935"/>
    <cellStyle name="SAPBEXfilterText 2" xfId="4936"/>
    <cellStyle name="SAPBEXfilterText 2 2" xfId="4937"/>
    <cellStyle name="SAPBEXfilterText 2 2 2" xfId="4938"/>
    <cellStyle name="SAPBEXfilterText 2 2 2 2" xfId="4939"/>
    <cellStyle name="SAPBEXfilterText 2 2 3" xfId="4940"/>
    <cellStyle name="SAPBEXfilterText 2 2 3 2" xfId="4941"/>
    <cellStyle name="SAPBEXfilterText 2 3" xfId="4942"/>
    <cellStyle name="SAPBEXfilterText 3" xfId="4943"/>
    <cellStyle name="SAPBEXfilterText 3 2" xfId="4944"/>
    <cellStyle name="SAPBEXfilterText 4" xfId="4945"/>
    <cellStyle name="SAPBEXfilterText 4 2" xfId="4946"/>
    <cellStyle name="SAPBEXfilterText 5" xfId="4947"/>
    <cellStyle name="SAPBEXfilterText 5 2" xfId="4948"/>
    <cellStyle name="SAPBEXfilterText 6" xfId="4949"/>
    <cellStyle name="SAPBEXfilterText 6 2" xfId="4950"/>
    <cellStyle name="SAPBEXformats" xfId="4951"/>
    <cellStyle name="SAPBEXformats 2" xfId="4952"/>
    <cellStyle name="SAPBEXformats 2 2" xfId="4953"/>
    <cellStyle name="SAPBEXformats 2 2 2" xfId="4954"/>
    <cellStyle name="SAPBEXformats 2 2 2 2" xfId="4955"/>
    <cellStyle name="SAPBEXformats 2 2 3" xfId="4956"/>
    <cellStyle name="SAPBEXformats 2 2 3 2" xfId="4957"/>
    <cellStyle name="SAPBEXformats 2 3" xfId="4958"/>
    <cellStyle name="SAPBEXformats 3" xfId="4959"/>
    <cellStyle name="SAPBEXformats 3 2" xfId="4960"/>
    <cellStyle name="SAPBEXformats 4" xfId="4961"/>
    <cellStyle name="SAPBEXformats 4 2" xfId="4962"/>
    <cellStyle name="SAPBEXformats 5" xfId="4963"/>
    <cellStyle name="SAPBEXformats 5 2" xfId="4964"/>
    <cellStyle name="SAPBEXformats 6" xfId="4965"/>
    <cellStyle name="SAPBEXformats 6 2" xfId="4966"/>
    <cellStyle name="SAPBEXheaderItem" xfId="4967"/>
    <cellStyle name="SAPBEXheaderItem 2" xfId="4968"/>
    <cellStyle name="SAPBEXheaderItem 2 2" xfId="4969"/>
    <cellStyle name="SAPBEXheaderItem 2 2 2" xfId="4970"/>
    <cellStyle name="SAPBEXheaderItem 2 2 3" xfId="4971"/>
    <cellStyle name="SAPBEXheaderItem 2 2 4" xfId="4972"/>
    <cellStyle name="SAPBEXheaderItem 3" xfId="4973"/>
    <cellStyle name="SAPBEXheaderItem 4" xfId="4974"/>
    <cellStyle name="SAPBEXheaderItem 5" xfId="4975"/>
    <cellStyle name="SAPBEXheaderItem 6" xfId="4976"/>
    <cellStyle name="SAPBEXheaderItem 7" xfId="4977"/>
    <cellStyle name="SAPBEXheaderText" xfId="4978"/>
    <cellStyle name="SAPBEXheaderText 2" xfId="4979"/>
    <cellStyle name="SAPBEXheaderText 2 2" xfId="4980"/>
    <cellStyle name="SAPBEXheaderText 2 2 2" xfId="4981"/>
    <cellStyle name="SAPBEXheaderText 2 2 3" xfId="4982"/>
    <cellStyle name="SAPBEXheaderText 2 2 4" xfId="4983"/>
    <cellStyle name="SAPBEXheaderText 3" xfId="4984"/>
    <cellStyle name="SAPBEXheaderText 4" xfId="4985"/>
    <cellStyle name="SAPBEXheaderText 5" xfId="4986"/>
    <cellStyle name="SAPBEXheaderText 6" xfId="4987"/>
    <cellStyle name="SAPBEXheaderText 7" xfId="4988"/>
    <cellStyle name="SAPBEXresData" xfId="4989"/>
    <cellStyle name="SAPBEXresData 2" xfId="4990"/>
    <cellStyle name="SAPBEXresData 2 2" xfId="4991"/>
    <cellStyle name="SAPBEXresData 2 2 2" xfId="4992"/>
    <cellStyle name="SAPBEXresData 2 2 2 2" xfId="4993"/>
    <cellStyle name="SAPBEXresData 2 2 3" xfId="4994"/>
    <cellStyle name="SAPBEXresData 2 2 3 2" xfId="4995"/>
    <cellStyle name="SAPBEXresData 2 3" xfId="4996"/>
    <cellStyle name="SAPBEXresData 3" xfId="4997"/>
    <cellStyle name="SAPBEXresData 3 2" xfId="4998"/>
    <cellStyle name="SAPBEXresData 4" xfId="4999"/>
    <cellStyle name="SAPBEXresData 4 2" xfId="5000"/>
    <cellStyle name="SAPBEXresData 5" xfId="5001"/>
    <cellStyle name="SAPBEXresData 5 2" xfId="5002"/>
    <cellStyle name="SAPBEXresData 6" xfId="5003"/>
    <cellStyle name="SAPBEXresData 6 2" xfId="5004"/>
    <cellStyle name="SAPBEXresDataEmph" xfId="5005"/>
    <cellStyle name="SAPBEXresDataEmph 2" xfId="5006"/>
    <cellStyle name="SAPBEXresDataEmph 2 2" xfId="5007"/>
    <cellStyle name="SAPBEXresDataEmph 2 2 2" xfId="5008"/>
    <cellStyle name="SAPBEXresDataEmph 2 2 2 2" xfId="5009"/>
    <cellStyle name="SAPBEXresDataEmph 2 2 3" xfId="5010"/>
    <cellStyle name="SAPBEXresDataEmph 2 2 3 2" xfId="5011"/>
    <cellStyle name="SAPBEXresDataEmph 2 3" xfId="5012"/>
    <cellStyle name="SAPBEXresDataEmph 3" xfId="5013"/>
    <cellStyle name="SAPBEXresDataEmph 3 2" xfId="5014"/>
    <cellStyle name="SAPBEXresDataEmph 4" xfId="5015"/>
    <cellStyle name="SAPBEXresDataEmph 4 2" xfId="5016"/>
    <cellStyle name="SAPBEXresDataEmph 5" xfId="5017"/>
    <cellStyle name="SAPBEXresDataEmph 5 2" xfId="5018"/>
    <cellStyle name="SAPBEXresDataEmph 6" xfId="5019"/>
    <cellStyle name="SAPBEXresDataEmph 6 2" xfId="5020"/>
    <cellStyle name="SAPBEXresItem" xfId="5021"/>
    <cellStyle name="SAPBEXresItem 2" xfId="5022"/>
    <cellStyle name="SAPBEXresItem 2 2" xfId="5023"/>
    <cellStyle name="SAPBEXresItem 2 2 2" xfId="5024"/>
    <cellStyle name="SAPBEXresItem 2 2 2 2" xfId="5025"/>
    <cellStyle name="SAPBEXresItem 2 2 3" xfId="5026"/>
    <cellStyle name="SAPBEXresItem 2 2 3 2" xfId="5027"/>
    <cellStyle name="SAPBEXresItem 2 3" xfId="5028"/>
    <cellStyle name="SAPBEXresItem 3" xfId="5029"/>
    <cellStyle name="SAPBEXresItem 3 2" xfId="5030"/>
    <cellStyle name="SAPBEXresItem 4" xfId="5031"/>
    <cellStyle name="SAPBEXresItem 4 2" xfId="5032"/>
    <cellStyle name="SAPBEXresItem 5" xfId="5033"/>
    <cellStyle name="SAPBEXresItem 5 2" xfId="5034"/>
    <cellStyle name="SAPBEXresItem 6" xfId="5035"/>
    <cellStyle name="SAPBEXresItem 6 2" xfId="5036"/>
    <cellStyle name="SAPBEXstdData" xfId="5037"/>
    <cellStyle name="SAPBEXstdData 2" xfId="5038"/>
    <cellStyle name="SAPBEXstdData 2 2" xfId="5039"/>
    <cellStyle name="SAPBEXstdData 2 2 2" xfId="5040"/>
    <cellStyle name="SAPBEXstdData 2 2 2 2" xfId="5041"/>
    <cellStyle name="SAPBEXstdData 2 2 3" xfId="5042"/>
    <cellStyle name="SAPBEXstdData 2 2 3 2" xfId="5043"/>
    <cellStyle name="SAPBEXstdData 2 3" xfId="5044"/>
    <cellStyle name="SAPBEXstdData 3" xfId="5045"/>
    <cellStyle name="SAPBEXstdData 3 2" xfId="5046"/>
    <cellStyle name="SAPBEXstdData 4" xfId="5047"/>
    <cellStyle name="SAPBEXstdData 4 2" xfId="5048"/>
    <cellStyle name="SAPBEXstdData 5" xfId="5049"/>
    <cellStyle name="SAPBEXstdData 5 2" xfId="5050"/>
    <cellStyle name="SAPBEXstdData 6" xfId="5051"/>
    <cellStyle name="SAPBEXstdData 6 2" xfId="5052"/>
    <cellStyle name="SAPBEXstdDataEmph" xfId="5053"/>
    <cellStyle name="SAPBEXstdDataEmph 2" xfId="5054"/>
    <cellStyle name="SAPBEXstdDataEmph 2 2" xfId="5055"/>
    <cellStyle name="SAPBEXstdDataEmph 2 2 2" xfId="5056"/>
    <cellStyle name="SAPBEXstdDataEmph 2 2 2 2" xfId="5057"/>
    <cellStyle name="SAPBEXstdDataEmph 2 2 3" xfId="5058"/>
    <cellStyle name="SAPBEXstdDataEmph 2 2 3 2" xfId="5059"/>
    <cellStyle name="SAPBEXstdDataEmph 2 3" xfId="5060"/>
    <cellStyle name="SAPBEXstdDataEmph 3" xfId="5061"/>
    <cellStyle name="SAPBEXstdDataEmph 3 2" xfId="5062"/>
    <cellStyle name="SAPBEXstdDataEmph 4" xfId="5063"/>
    <cellStyle name="SAPBEXstdDataEmph 4 2" xfId="5064"/>
    <cellStyle name="SAPBEXstdDataEmph 5" xfId="5065"/>
    <cellStyle name="SAPBEXstdDataEmph 5 2" xfId="5066"/>
    <cellStyle name="SAPBEXstdDataEmph 6" xfId="5067"/>
    <cellStyle name="SAPBEXstdDataEmph 6 2" xfId="5068"/>
    <cellStyle name="SAPBEXstdItem" xfId="5069"/>
    <cellStyle name="SAPBEXstdItem 2" xfId="5070"/>
    <cellStyle name="SAPBEXstdItem 2 2" xfId="5071"/>
    <cellStyle name="SAPBEXstdItem 2 2 2" xfId="5072"/>
    <cellStyle name="SAPBEXstdItem 2 2 2 2" xfId="5073"/>
    <cellStyle name="SAPBEXstdItem 2 2 3" xfId="5074"/>
    <cellStyle name="SAPBEXstdItem 2 2 3 2" xfId="5075"/>
    <cellStyle name="SAPBEXstdItem 2 3" xfId="5076"/>
    <cellStyle name="SAPBEXstdItem 3" xfId="5077"/>
    <cellStyle name="SAPBEXstdItem 3 2" xfId="5078"/>
    <cellStyle name="SAPBEXstdItem 4" xfId="5079"/>
    <cellStyle name="SAPBEXstdItem 4 2" xfId="5080"/>
    <cellStyle name="SAPBEXstdItem 5" xfId="5081"/>
    <cellStyle name="SAPBEXstdItem 5 2" xfId="5082"/>
    <cellStyle name="SAPBEXstdItem 6" xfId="5083"/>
    <cellStyle name="SAPBEXstdItem 6 2" xfId="5084"/>
    <cellStyle name="SAPBEXtitle" xfId="5085"/>
    <cellStyle name="SAPBEXtitle 2" xfId="5086"/>
    <cellStyle name="SAPBEXtitle 2 2" xfId="5087"/>
    <cellStyle name="SAPBEXtitle 2 2 2" xfId="5088"/>
    <cellStyle name="SAPBEXtitle 2 2 2 2" xfId="5089"/>
    <cellStyle name="SAPBEXtitle 2 2 3" xfId="5090"/>
    <cellStyle name="SAPBEXtitle 2 2 3 2" xfId="5091"/>
    <cellStyle name="SAPBEXtitle 2 3" xfId="5092"/>
    <cellStyle name="SAPBEXtitle 3" xfId="5093"/>
    <cellStyle name="SAPBEXtitle 3 2" xfId="5094"/>
    <cellStyle name="SAPBEXtitle 4" xfId="5095"/>
    <cellStyle name="SAPBEXtitle 4 2" xfId="5096"/>
    <cellStyle name="SAPBEXtitle 5" xfId="5097"/>
    <cellStyle name="SAPBEXtitle 5 2" xfId="5098"/>
    <cellStyle name="SAPBEXtitle 6" xfId="5099"/>
    <cellStyle name="SAPBEXtitle 6 2" xfId="5100"/>
    <cellStyle name="SAPBEXundefined" xfId="5101"/>
    <cellStyle name="SAPBEXundefined 2" xfId="5102"/>
    <cellStyle name="SAPBEXundefined 2 2" xfId="5103"/>
    <cellStyle name="SAPBEXundefined 2 2 2" xfId="5104"/>
    <cellStyle name="SAPBEXundefined 2 2 2 2" xfId="5105"/>
    <cellStyle name="SAPBEXundefined 2 2 3" xfId="5106"/>
    <cellStyle name="SAPBEXundefined 2 2 3 2" xfId="5107"/>
    <cellStyle name="SAPBEXundefined 2 3" xfId="5108"/>
    <cellStyle name="SAPBEXundefined 3" xfId="5109"/>
    <cellStyle name="SAPBEXundefined 3 2" xfId="5110"/>
    <cellStyle name="SAPBEXundefined 4" xfId="5111"/>
    <cellStyle name="SAPBEXundefined 4 2" xfId="5112"/>
    <cellStyle name="SAPBEXundefined 5" xfId="5113"/>
    <cellStyle name="SAPBEXundefined 5 2" xfId="5114"/>
    <cellStyle name="SAPBEXundefined 6" xfId="5115"/>
    <cellStyle name="SAPBEXundefined 6 2" xfId="5116"/>
    <cellStyle name="_x0001_sç?" xfId="5117"/>
    <cellStyle name="serJet 1200 Series PCL 6" xfId="5118"/>
    <cellStyle name="SHADEDSTORES" xfId="5119"/>
    <cellStyle name="SHADEDSTORES 2" xfId="5120"/>
    <cellStyle name="SHADEDSTORES 2 2" xfId="5121"/>
    <cellStyle name="SHADEDSTORES 2 2 2" xfId="5122"/>
    <cellStyle name="SHADEDSTORES 2 2 2 2" xfId="5123"/>
    <cellStyle name="SHADEDSTORES 2 2 3" xfId="5124"/>
    <cellStyle name="SHADEDSTORES 2 2 3 2" xfId="5125"/>
    <cellStyle name="SHADEDSTORES 2 3" xfId="5126"/>
    <cellStyle name="SHADEDSTORES 3" xfId="5127"/>
    <cellStyle name="SHADEDSTORES 3 2" xfId="5128"/>
    <cellStyle name="SHADEDSTORES 4" xfId="5129"/>
    <cellStyle name="SHADEDSTORES 4 2" xfId="5130"/>
    <cellStyle name="SHADEDSTORES 5" xfId="5131"/>
    <cellStyle name="SHADEDSTORES 5 2" xfId="5132"/>
    <cellStyle name="SHADEDSTORES 6" xfId="5133"/>
    <cellStyle name="SHADEDSTORES 6 2" xfId="5134"/>
    <cellStyle name="Siêu nối kết_TH chi phi SX 2005" xfId="5135"/>
    <cellStyle name="specstores" xfId="5136"/>
    <cellStyle name="specstores 2" xfId="5137"/>
    <cellStyle name="specstores 2 2" xfId="5138"/>
    <cellStyle name="specstores 2 2 2" xfId="5139"/>
    <cellStyle name="specstores 2 2 2 2" xfId="5140"/>
    <cellStyle name="specstores 2 2 3" xfId="5141"/>
    <cellStyle name="specstores 2 2 3 2" xfId="5142"/>
    <cellStyle name="specstores 2 3" xfId="5143"/>
    <cellStyle name="specstores 3" xfId="5144"/>
    <cellStyle name="specstores 3 2" xfId="5145"/>
    <cellStyle name="specstores 4" xfId="5146"/>
    <cellStyle name="specstores 4 2" xfId="5147"/>
    <cellStyle name="specstores 5" xfId="5148"/>
    <cellStyle name="specstores 5 2" xfId="5149"/>
    <cellStyle name="specstores 6" xfId="5150"/>
    <cellStyle name="specstores 6 2" xfId="5151"/>
    <cellStyle name="Standard_NEGS" xfId="5152"/>
    <cellStyle name="STTDG" xfId="5153"/>
    <cellStyle name="Style 1" xfId="5154"/>
    <cellStyle name="Style 1 2" xfId="5155"/>
    <cellStyle name="Style 1 2 2" xfId="5156"/>
    <cellStyle name="Style 1 2 2 2" xfId="5157"/>
    <cellStyle name="Style 1 2 2 3" xfId="5158"/>
    <cellStyle name="Style 1 2 2 4" xfId="5159"/>
    <cellStyle name="Style 1 3" xfId="5160"/>
    <cellStyle name="Style 1 4" xfId="5161"/>
    <cellStyle name="Style 1 5" xfId="5162"/>
    <cellStyle name="Style 1 6" xfId="5163"/>
    <cellStyle name="Style 1 7" xfId="5164"/>
    <cellStyle name="Style 10" xfId="5165"/>
    <cellStyle name="Style 11" xfId="5166"/>
    <cellStyle name="Style 12" xfId="5167"/>
    <cellStyle name="Style 13" xfId="5168"/>
    <cellStyle name="Style 14" xfId="5169"/>
    <cellStyle name="Style 15" xfId="5170"/>
    <cellStyle name="Style 15 2" xfId="5171"/>
    <cellStyle name="Style 15 2 2" xfId="5172"/>
    <cellStyle name="Style 15 2 2 2" xfId="5173"/>
    <cellStyle name="Style 15 2 2 2 2" xfId="5174"/>
    <cellStyle name="Style 15 2 2 3" xfId="5175"/>
    <cellStyle name="Style 15 2 2 3 2" xfId="5176"/>
    <cellStyle name="Style 15 2 3" xfId="5177"/>
    <cellStyle name="Style 15 3" xfId="5178"/>
    <cellStyle name="Style 15 3 2" xfId="5179"/>
    <cellStyle name="Style 15 4" xfId="5180"/>
    <cellStyle name="Style 15 4 2" xfId="5181"/>
    <cellStyle name="Style 15 5" xfId="5182"/>
    <cellStyle name="Style 15 5 2" xfId="5183"/>
    <cellStyle name="Style 15 6" xfId="5184"/>
    <cellStyle name="Style 15 6 2" xfId="5185"/>
    <cellStyle name="Style 16" xfId="5186"/>
    <cellStyle name="Style 16 2" xfId="5187"/>
    <cellStyle name="Style 16 2 2" xfId="5188"/>
    <cellStyle name="Style 16 2 2 2" xfId="5189"/>
    <cellStyle name="Style 16 2 2 3" xfId="5190"/>
    <cellStyle name="Style 16 2 2 4" xfId="5191"/>
    <cellStyle name="Style 16 3" xfId="5192"/>
    <cellStyle name="Style 16 4" xfId="5193"/>
    <cellStyle name="Style 16 5" xfId="5194"/>
    <cellStyle name="Style 16 6" xfId="5195"/>
    <cellStyle name="Style 16 7" xfId="5196"/>
    <cellStyle name="Style 17" xfId="5197"/>
    <cellStyle name="Style 18" xfId="5198"/>
    <cellStyle name="Style 18 2" xfId="5199"/>
    <cellStyle name="Style 18 2 2" xfId="5200"/>
    <cellStyle name="Style 18 2 2 2" xfId="5201"/>
    <cellStyle name="Style 18 2 2 3" xfId="5202"/>
    <cellStyle name="Style 18 2 2 4" xfId="5203"/>
    <cellStyle name="Style 18 3" xfId="5204"/>
    <cellStyle name="Style 18 4" xfId="5205"/>
    <cellStyle name="Style 18 5" xfId="5206"/>
    <cellStyle name="Style 18 6" xfId="5207"/>
    <cellStyle name="Style 18 7" xfId="5208"/>
    <cellStyle name="Style 19" xfId="5209"/>
    <cellStyle name="Style 19 2" xfId="5210"/>
    <cellStyle name="Style 19 2 2" xfId="5211"/>
    <cellStyle name="Style 19 2 2 2" xfId="5212"/>
    <cellStyle name="Style 19 2 2 3" xfId="5213"/>
    <cellStyle name="Style 19 2 2 4" xfId="5214"/>
    <cellStyle name="Style 19 3" xfId="5215"/>
    <cellStyle name="Style 19 4" xfId="5216"/>
    <cellStyle name="Style 19 5" xfId="5217"/>
    <cellStyle name="Style 19 6" xfId="5218"/>
    <cellStyle name="Style 19 7" xfId="5219"/>
    <cellStyle name="Style 2" xfId="5220"/>
    <cellStyle name="Style 20" xfId="5221"/>
    <cellStyle name="Style 21" xfId="5222"/>
    <cellStyle name="Style 22" xfId="5223"/>
    <cellStyle name="Style 23" xfId="5224"/>
    <cellStyle name="Style 23 2" xfId="5225"/>
    <cellStyle name="Style 23 2 2" xfId="5226"/>
    <cellStyle name="Style 23 2 2 2" xfId="5227"/>
    <cellStyle name="Style 23 2 2 3" xfId="5228"/>
    <cellStyle name="Style 23 2 2 4" xfId="5229"/>
    <cellStyle name="Style 23 3" xfId="5230"/>
    <cellStyle name="Style 23 4" xfId="5231"/>
    <cellStyle name="Style 23 5" xfId="5232"/>
    <cellStyle name="Style 23 6" xfId="5233"/>
    <cellStyle name="Style 23 7" xfId="5234"/>
    <cellStyle name="Style 24" xfId="5235"/>
    <cellStyle name="Style 25" xfId="5236"/>
    <cellStyle name="Style 26" xfId="5237"/>
    <cellStyle name="Style 3" xfId="5238"/>
    <cellStyle name="Style 4" xfId="5239"/>
    <cellStyle name="Style 5" xfId="5240"/>
    <cellStyle name="Style 6" xfId="5241"/>
    <cellStyle name="Style 6 2" xfId="5242"/>
    <cellStyle name="Style 6 2 2" xfId="5243"/>
    <cellStyle name="Style 6 2 2 2" xfId="5244"/>
    <cellStyle name="Style 6 2 2 3" xfId="5245"/>
    <cellStyle name="Style 6 2 2 4" xfId="5246"/>
    <cellStyle name="Style 6 3" xfId="5247"/>
    <cellStyle name="Style 6 4" xfId="5248"/>
    <cellStyle name="Style 6 5" xfId="5249"/>
    <cellStyle name="Style 6 6" xfId="5250"/>
    <cellStyle name="Style 6 7" xfId="5251"/>
    <cellStyle name="Style 7" xfId="5252"/>
    <cellStyle name="Style 7 2" xfId="5253"/>
    <cellStyle name="Style 7 2 2" xfId="5254"/>
    <cellStyle name="Style 7 2 2 2" xfId="5255"/>
    <cellStyle name="Style 7 2 2 3" xfId="5256"/>
    <cellStyle name="Style 7 2 2 4" xfId="5257"/>
    <cellStyle name="Style 7 3" xfId="5258"/>
    <cellStyle name="Style 7 4" xfId="5259"/>
    <cellStyle name="Style 7 5" xfId="5260"/>
    <cellStyle name="Style 7 6" xfId="5261"/>
    <cellStyle name="Style 7 7" xfId="5262"/>
    <cellStyle name="Style 8" xfId="5263"/>
    <cellStyle name="Style 9" xfId="5264"/>
    <cellStyle name="subhead" xfId="5265"/>
    <cellStyle name="Subtotal" xfId="5266"/>
    <cellStyle name="T" xfId="5267"/>
    <cellStyle name="T 2" xfId="5268"/>
    <cellStyle name="T 2 2" xfId="5269"/>
    <cellStyle name="T 2 2 2" xfId="5270"/>
    <cellStyle name="T 2 2 3" xfId="5271"/>
    <cellStyle name="T 2 2 4" xfId="5272"/>
    <cellStyle name="T 3" xfId="5273"/>
    <cellStyle name="T 4" xfId="5274"/>
    <cellStyle name="T 5" xfId="5275"/>
    <cellStyle name="T 6" xfId="5276"/>
    <cellStyle name="T 7" xfId="5277"/>
    <cellStyle name="T_BC kiem toan 9 thang nam 2011" xfId="5278"/>
    <cellStyle name="T_BC kiem toan Cty XD 565 2008(ok)" xfId="5279"/>
    <cellStyle name="T_BC kiem toan Cty XD 565 2008(ok) 2" xfId="5280"/>
    <cellStyle name="T_BC kiem toan Cty XD 565 2008(ok) 2 2" xfId="5281"/>
    <cellStyle name="T_BC kiem toan Cty XD 565 2008(ok) 2 2 2" xfId="5282"/>
    <cellStyle name="T_BC kiem toan Cty XD 565 2008(ok) 2 2 3" xfId="5283"/>
    <cellStyle name="T_BC kiem toan Cty XD 565 2008(ok) 2 2 4" xfId="5284"/>
    <cellStyle name="T_BC kiem toan Cty XD 565 2008(ok) 3" xfId="5285"/>
    <cellStyle name="T_BC kiem toan Cty XD 565 2008(ok) 4" xfId="5286"/>
    <cellStyle name="T_BC kiem toan Cty XD 565 2008(ok) 5" xfId="5287"/>
    <cellStyle name="T_BC kiem toan Cty XD 565 2008(ok) 6" xfId="5288"/>
    <cellStyle name="T_BC kiem toan Cty XD 565 2008(ok) 7" xfId="5289"/>
    <cellStyle name="T_Book1" xfId="5290"/>
    <cellStyle name="T_Book1 2" xfId="5291"/>
    <cellStyle name="T_Book1 2 2" xfId="5292"/>
    <cellStyle name="T_Book1 2 2 2" xfId="5293"/>
    <cellStyle name="T_Book1 2 2 2 2" xfId="5294"/>
    <cellStyle name="T_Book1 2 2 3" xfId="5295"/>
    <cellStyle name="T_Book1 2 2 3 2" xfId="5296"/>
    <cellStyle name="T_Book1 2 3" xfId="5297"/>
    <cellStyle name="T_Book1 3" xfId="5298"/>
    <cellStyle name="T_Book1 3 2" xfId="5299"/>
    <cellStyle name="T_Book1 4" xfId="5300"/>
    <cellStyle name="T_Book1 4 2" xfId="5301"/>
    <cellStyle name="T_Book1 5" xfId="5302"/>
    <cellStyle name="T_Book1 5 2" xfId="5303"/>
    <cellStyle name="T_Book1 6" xfId="5304"/>
    <cellStyle name="T_Book1 6 2" xfId="5305"/>
    <cellStyle name="T_Book1_1" xfId="5306"/>
    <cellStyle name="T_Book1_1 2" xfId="5307"/>
    <cellStyle name="T_Book1_1 2 2" xfId="5308"/>
    <cellStyle name="T_Book1_1 2 2 2" xfId="5309"/>
    <cellStyle name="T_Book1_1 2 2 3" xfId="5310"/>
    <cellStyle name="T_Book1_1 2 2 4" xfId="5311"/>
    <cellStyle name="T_Book1_1 3" xfId="5312"/>
    <cellStyle name="T_Book1_1 4" xfId="5313"/>
    <cellStyle name="T_Book1_1 5" xfId="5314"/>
    <cellStyle name="T_Book1_1 6" xfId="5315"/>
    <cellStyle name="T_Book1_1 7" xfId="5316"/>
    <cellStyle name="T_Book1_2" xfId="5317"/>
    <cellStyle name="T_Book1_2 2" xfId="5318"/>
    <cellStyle name="T_Book1_2 2 2" xfId="5319"/>
    <cellStyle name="T_Book1_2 2 2 2" xfId="5320"/>
    <cellStyle name="T_Book1_2 2 2 3" xfId="5321"/>
    <cellStyle name="T_Book1_2 2 2 4" xfId="5322"/>
    <cellStyle name="T_Book1_2 3" xfId="5323"/>
    <cellStyle name="T_Book1_2 4" xfId="5324"/>
    <cellStyle name="T_Book1_2 5" xfId="5325"/>
    <cellStyle name="T_Book1_2 6" xfId="5326"/>
    <cellStyle name="T_Book1_2 7" xfId="5327"/>
    <cellStyle name="T_Book1_Book1" xfId="5328"/>
    <cellStyle name="T_Book1_Book1 2" xfId="5329"/>
    <cellStyle name="T_Book1_Book1 2 2" xfId="5330"/>
    <cellStyle name="T_Book1_Book1 2 2 2" xfId="5331"/>
    <cellStyle name="T_Book1_Book1 2 2 3" xfId="5332"/>
    <cellStyle name="T_Book1_Book1 2 2 4" xfId="5333"/>
    <cellStyle name="T_Book1_Book1 3" xfId="5334"/>
    <cellStyle name="T_Book1_Book1 4" xfId="5335"/>
    <cellStyle name="T_Book1_Book1 5" xfId="5336"/>
    <cellStyle name="T_Book1_Book1 6" xfId="5337"/>
    <cellStyle name="T_Book1_Book1 7" xfId="5338"/>
    <cellStyle name="T_Book1_Book1_1" xfId="5339"/>
    <cellStyle name="T_Book1_Book1_1 2" xfId="5340"/>
    <cellStyle name="T_Book1_Book1_1 2 2" xfId="5341"/>
    <cellStyle name="T_Book1_Book1_1 2 2 2" xfId="5342"/>
    <cellStyle name="T_Book1_Book1_1 2 2 2 2" xfId="5343"/>
    <cellStyle name="T_Book1_Book1_1 2 2 3" xfId="5344"/>
    <cellStyle name="T_Book1_Book1_1 2 2 3 2" xfId="5345"/>
    <cellStyle name="T_Book1_Book1_1 2 3" xfId="5346"/>
    <cellStyle name="T_Book1_Book1_1 3" xfId="5347"/>
    <cellStyle name="T_Book1_Book1_1 3 2" xfId="5348"/>
    <cellStyle name="T_Book1_Book1_1 4" xfId="5349"/>
    <cellStyle name="T_Book1_Book1_1 4 2" xfId="5350"/>
    <cellStyle name="T_Book1_Book1_1 5" xfId="5351"/>
    <cellStyle name="T_Book1_Book1_1 5 2" xfId="5352"/>
    <cellStyle name="T_Book1_Book1_1 6" xfId="5353"/>
    <cellStyle name="T_Book1_Book1_1 6 2" xfId="5354"/>
    <cellStyle name="T_Book1_DT-314-TKKT-da sua theo tham dinh-goi1" xfId="5355"/>
    <cellStyle name="T_Book1_DT-314-TKKT-da sua theo tham dinh-goi1 2" xfId="5356"/>
    <cellStyle name="T_Book1_DT-314-TKKT-da sua theo tham dinh-goi1 2 2" xfId="5357"/>
    <cellStyle name="T_Book1_DT-314-TKKT-da sua theo tham dinh-goi1 2 2 2" xfId="5358"/>
    <cellStyle name="T_Book1_DT-314-TKKT-da sua theo tham dinh-goi1 2 2 2 2" xfId="5359"/>
    <cellStyle name="T_Book1_DT-314-TKKT-da sua theo tham dinh-goi1 2 2 3" xfId="5360"/>
    <cellStyle name="T_Book1_DT-314-TKKT-da sua theo tham dinh-goi1 2 2 3 2" xfId="5361"/>
    <cellStyle name="T_Book1_DT-314-TKKT-da sua theo tham dinh-goi1 2 3" xfId="5362"/>
    <cellStyle name="T_Book1_DT-314-TKKT-da sua theo tham dinh-goi1 3" xfId="5363"/>
    <cellStyle name="T_Book1_DT-314-TKKT-da sua theo tham dinh-goi1 3 2" xfId="5364"/>
    <cellStyle name="T_Book1_DT-314-TKKT-da sua theo tham dinh-goi1 4" xfId="5365"/>
    <cellStyle name="T_Book1_DT-314-TKKT-da sua theo tham dinh-goi1 4 2" xfId="5366"/>
    <cellStyle name="T_Book1_DT-314-TKKT-da sua theo tham dinh-goi1 5" xfId="5367"/>
    <cellStyle name="T_Book1_DT-314-TKKT-da sua theo tham dinh-goi1 5 2" xfId="5368"/>
    <cellStyle name="T_Book1_DT-314-TKKT-da sua theo tham dinh-goi1 6" xfId="5369"/>
    <cellStyle name="T_Book1_DT-314-TKKT-da sua theo tham dinh-goi1 6 2" xfId="5370"/>
    <cellStyle name="T_Book1_goi 1-TL75" xfId="5371"/>
    <cellStyle name="T_Book1_goi 1-TL75 2" xfId="5372"/>
    <cellStyle name="T_Book1_goi 1-TL75 2 2" xfId="5373"/>
    <cellStyle name="T_Book1_goi 1-TL75 2 2 2" xfId="5374"/>
    <cellStyle name="T_Book1_goi 1-TL75 2 2 3" xfId="5375"/>
    <cellStyle name="T_Book1_goi 1-TL75 2 2 4" xfId="5376"/>
    <cellStyle name="T_Book1_goi 1-TL75 3" xfId="5377"/>
    <cellStyle name="T_Book1_goi 1-TL75 4" xfId="5378"/>
    <cellStyle name="T_Book1_goi 1-TL75 5" xfId="5379"/>
    <cellStyle name="T_Book1_goi 1-TL75 6" xfId="5380"/>
    <cellStyle name="T_Book1_goi 1-TL75 7" xfId="5381"/>
    <cellStyle name="T_Can doi KT (OK)" xfId="5382"/>
    <cellStyle name="T_Can doi KT (OK) 2" xfId="5383"/>
    <cellStyle name="T_Can doi KT (OK) 3" xfId="5384"/>
    <cellStyle name="T_Can doi KT (OK) 4" xfId="5385"/>
    <cellStyle name="T_Can doi KT (OK) 5" xfId="5386"/>
    <cellStyle name="T_denbu" xfId="5387"/>
    <cellStyle name="T_denbu 2" xfId="5388"/>
    <cellStyle name="T_denbu 2 2" xfId="5389"/>
    <cellStyle name="T_denbu 2 2 2" xfId="5390"/>
    <cellStyle name="T_denbu 2 2 3" xfId="5391"/>
    <cellStyle name="T_denbu 2 2 4" xfId="5392"/>
    <cellStyle name="T_denbu 3" xfId="5393"/>
    <cellStyle name="T_denbu 4" xfId="5394"/>
    <cellStyle name="T_denbu 5" xfId="5395"/>
    <cellStyle name="T_denbu 6" xfId="5396"/>
    <cellStyle name="T_denbu 7" xfId="5397"/>
    <cellStyle name="T_Điều chỉnh" xfId="5398"/>
    <cellStyle name="T_Điều chỉnh 2" xfId="5399"/>
    <cellStyle name="T_Điều chỉnh 2 2" xfId="5400"/>
    <cellStyle name="T_Điều chỉnh 2 2 2" xfId="5401"/>
    <cellStyle name="T_Điều chỉnh 2 2 3" xfId="5402"/>
    <cellStyle name="T_Điều chỉnh 2 2 4" xfId="5403"/>
    <cellStyle name="T_Điều chỉnh 3" xfId="5404"/>
    <cellStyle name="T_Điều chỉnh 4" xfId="5405"/>
    <cellStyle name="T_Điều chỉnh 5" xfId="5406"/>
    <cellStyle name="T_Điều chỉnh 6" xfId="5407"/>
    <cellStyle name="T_Điều chỉnh 7" xfId="5408"/>
    <cellStyle name="T_Theo doi NT" xfId="5409"/>
    <cellStyle name="T_Theo doi NT 2" xfId="5410"/>
    <cellStyle name="T_Theo doi NT 2 2" xfId="5411"/>
    <cellStyle name="T_Theo doi NT 2 2 2" xfId="5412"/>
    <cellStyle name="T_Theo doi NT 2 2 2 2" xfId="5413"/>
    <cellStyle name="T_Theo doi NT 2 2 3" xfId="5414"/>
    <cellStyle name="T_Theo doi NT 2 2 3 2" xfId="5415"/>
    <cellStyle name="T_Theo doi NT 2 3" xfId="5416"/>
    <cellStyle name="T_Theo doi NT 3" xfId="5417"/>
    <cellStyle name="T_Theo doi NT 3 2" xfId="5418"/>
    <cellStyle name="T_Theo doi NT 4" xfId="5419"/>
    <cellStyle name="T_Theo doi NT 4 2" xfId="5420"/>
    <cellStyle name="T_Theo doi NT 5" xfId="5421"/>
    <cellStyle name="T_Theo doi NT 5 2" xfId="5422"/>
    <cellStyle name="T_Theo doi NT 6" xfId="5423"/>
    <cellStyle name="T_Theo doi NT 6 2" xfId="5424"/>
    <cellStyle name="T_Thuyết minh" xfId="5425"/>
    <cellStyle name="T_Thuyết minh 2" xfId="5426"/>
    <cellStyle name="T_Thuyết minh 3" xfId="5427"/>
    <cellStyle name="T_Thuyết minh 4" xfId="5428"/>
    <cellStyle name="T_Thuyết minh 5" xfId="5429"/>
    <cellStyle name="Text Indent A" xfId="5430"/>
    <cellStyle name="Text Indent B" xfId="5431"/>
    <cellStyle name="Text Indent B 2" xfId="5432"/>
    <cellStyle name="Text Indent B 2 2" xfId="5433"/>
    <cellStyle name="Text Indent B 2 2 2" xfId="5434"/>
    <cellStyle name="Text Indent B 2 2 3" xfId="5435"/>
    <cellStyle name="Text Indent B 2 2 4" xfId="5436"/>
    <cellStyle name="Text Indent B 3" xfId="5437"/>
    <cellStyle name="Text Indent B 4" xfId="5438"/>
    <cellStyle name="Text Indent B 5" xfId="5439"/>
    <cellStyle name="Text Indent B 6" xfId="5440"/>
    <cellStyle name="Text Indent B 7" xfId="5441"/>
    <cellStyle name="Text Indent C" xfId="5442"/>
    <cellStyle name="Text Indent C 2" xfId="5443"/>
    <cellStyle name="Text Indent C 2 2" xfId="5444"/>
    <cellStyle name="Text Indent C 2 2 2" xfId="5445"/>
    <cellStyle name="Text Indent C 2 2 3" xfId="5446"/>
    <cellStyle name="Text Indent C 2 2 4" xfId="5447"/>
    <cellStyle name="Text Indent C 3" xfId="5448"/>
    <cellStyle name="Text Indent C 4" xfId="5449"/>
    <cellStyle name="Text Indent C 5" xfId="5450"/>
    <cellStyle name="Text Indent C 6" xfId="5451"/>
    <cellStyle name="Text Indent C 7" xfId="5452"/>
    <cellStyle name="th" xfId="5453"/>
    <cellStyle name="th 2" xfId="5454"/>
    <cellStyle name="th 2 2" xfId="5455"/>
    <cellStyle name="th 2 2 2" xfId="5456"/>
    <cellStyle name="th 2 2 3" xfId="5457"/>
    <cellStyle name="th 2 2 4" xfId="5458"/>
    <cellStyle name="th 3" xfId="5459"/>
    <cellStyle name="th 4" xfId="5460"/>
    <cellStyle name="th 5" xfId="5461"/>
    <cellStyle name="th 6" xfId="5462"/>
    <cellStyle name="th 7" xfId="5463"/>
    <cellStyle name="þ_x001d_ð¤_x000c_¯þ_x0014__x000d_¨þU_x0001_À_x0004_ _x0015__x000f__x0001__x0001_" xfId="5464"/>
    <cellStyle name="þ_x001d_ð¤_x000c_¯þ_x0014__x000d_¨þU_x0001_À_x0004_ _x0015__x000f__x0001__x0001_ 2" xfId="5465"/>
    <cellStyle name="þ_x001d_ð¤_x000c_¯þ_x0014__x000d_¨þU_x0001_À_x0004_ _x0015__x000f__x0001__x0001_ 2 2" xfId="5466"/>
    <cellStyle name="þ_x001d_ð¤_x000c_¯þ_x0014__x000d_¨þU_x0001_À_x0004_ _x0015__x000f__x0001__x0001_ 2 2 2" xfId="5467"/>
    <cellStyle name="þ_x001d_ð¤_x000c_¯þ_x0014__x000d_¨þU_x0001_À_x0004_ _x0015__x000f__x0001__x0001_ 2 2 2 2" xfId="5468"/>
    <cellStyle name="þ_x001d_ð¤_x000c_¯þ_x0014__x000d_¨þU_x0001_À_x0004_ _x0015__x000f__x0001__x0001_ 2 2 3" xfId="5469"/>
    <cellStyle name="þ_x001d_ð¤_x000c_¯þ_x0014__x000d_¨þU_x0001_À_x0004_ _x0015__x000f__x0001__x0001_ 2 2 3 2" xfId="5470"/>
    <cellStyle name="þ_x001d_ð¤_x000c_¯þ_x0014__x000d_¨þU_x0001_À_x0004_ _x0015__x000f__x0001__x0001_ 2 3" xfId="5471"/>
    <cellStyle name="þ_x001d_ð¤_x000c_¯þ_x0014__x000d_¨þU_x0001_À_x0004_ _x0015__x000f__x0001__x0001_ 3" xfId="5472"/>
    <cellStyle name="þ_x001d_ð¤_x000c_¯þ_x0014__x000d_¨þU_x0001_À_x0004_ _x0015__x000f__x0001__x0001_ 3 2" xfId="5473"/>
    <cellStyle name="þ_x001d_ð¤_x000c_¯þ_x0014__x000d_¨þU_x0001_À_x0004_ _x0015__x000f__x0001__x0001_ 4" xfId="5474"/>
    <cellStyle name="þ_x001d_ð¤_x000c_¯þ_x0014__x000d_¨þU_x0001_À_x0004_ _x0015__x000f__x0001__x0001_ 4 2" xfId="5475"/>
    <cellStyle name="þ_x001d_ð¤_x000c_¯þ_x0014__x000d_¨þU_x0001_À_x0004_ _x0015__x000f__x0001__x0001_ 5" xfId="5476"/>
    <cellStyle name="þ_x001d_ð¤_x000c_¯þ_x0014__x000d_¨þU_x0001_À_x0004_ _x0015__x000f__x0001__x0001_ 5 2" xfId="5477"/>
    <cellStyle name="þ_x001d_ð¤_x000c_¯þ_x0014__x000d_¨þU_x0001_À_x0004_ _x0015__x000f__x0001__x0001_ 6" xfId="5478"/>
    <cellStyle name="þ_x001d_ð¤_x000c_¯þ_x0014__x000d_¨þU_x0001_À_x0004_ _x0015__x000f__x0001__x0001_ 6 2" xfId="5479"/>
    <cellStyle name="þ_x001d_ð·_x000c_æþ'_x000d_ßþU_x0001_Ø_x0005_ü_x0014__x0007__x0001__x0001_" xfId="5480"/>
    <cellStyle name="þ_x001d_ð·_x000c_æþ'_x000d_ßþU_x0001_Ø_x0005_ü_x0014__x0007__x0001__x0001_ 2" xfId="5481"/>
    <cellStyle name="þ_x001d_ð·_x000c_æþ'_x000d_ßþU_x0001_Ø_x0005_ü_x0014__x0007__x0001__x0001_ 2 2" xfId="5482"/>
    <cellStyle name="þ_x001d_ð·_x000c_æþ'_x000d_ßþU_x0001_Ø_x0005_ü_x0014__x0007__x0001__x0001_ 2 2 2" xfId="5483"/>
    <cellStyle name="þ_x001d_ð·_x000c_æþ'_x000d_ßþU_x0001_Ø_x0005_ü_x0014__x0007__x0001__x0001_ 2 2 3" xfId="5484"/>
    <cellStyle name="þ_x001d_ð·_x000c_æþ'_x000d_ßþU_x0001_Ø_x0005_ü_x0014__x0007__x0001__x0001_ 2 2 4" xfId="5485"/>
    <cellStyle name="þ_x001d_ð·_x000c_æþ'_x000d_ßþU_x0001_Ø_x0005_ü_x0014__x0007__x0001__x0001_ 3" xfId="5486"/>
    <cellStyle name="þ_x001d_ð·_x000c_æþ'_x000d_ßþU_x0001_Ø_x0005_ü_x0014__x0007__x0001__x0001_ 4" xfId="5487"/>
    <cellStyle name="þ_x001d_ð·_x000c_æþ'_x000d_ßþU_x0001_Ø_x0005_ü_x0014__x0007__x0001__x0001_ 5" xfId="5488"/>
    <cellStyle name="þ_x001d_ð·_x000c_æþ'_x000d_ßþU_x0001_Ø_x0005_ü_x0014__x0007__x0001__x0001_ 6" xfId="5489"/>
    <cellStyle name="þ_x001d_ð·_x000c_æþ'_x000d_ßþU_x0001_Ø_x0005_ü_x0014__x0007__x0001__x0001_ 7" xfId="5490"/>
    <cellStyle name="þ_x001d_ðK_x000c_Fý_x001b__x000d_9ýU_x0001_Ð_x0008_¦)_x0007__x0001__x0001_" xfId="5491"/>
    <cellStyle name="thuong-10" xfId="5492"/>
    <cellStyle name="thuong-10 2" xfId="5493"/>
    <cellStyle name="thuong-11" xfId="5494"/>
    <cellStyle name="Thuyet minh" xfId="5495"/>
    <cellStyle name="Tien1" xfId="5496"/>
    <cellStyle name="Tieu_de_2" xfId="5497"/>
    <cellStyle name="tit1" xfId="5498"/>
    <cellStyle name="tit2" xfId="5499"/>
    <cellStyle name="tit3" xfId="5500"/>
    <cellStyle name="tit4" xfId="5501"/>
    <cellStyle name="Title 2" xfId="5502"/>
    <cellStyle name="Title 2 2" xfId="5503"/>
    <cellStyle name="Title 3" xfId="5504"/>
    <cellStyle name="Tongcong" xfId="5505"/>
    <cellStyle name="Total 2" xfId="5506"/>
    <cellStyle name="Total 2 2" xfId="5507"/>
    <cellStyle name="Total 3" xfId="5508"/>
    <cellStyle name="viet" xfId="5509"/>
    <cellStyle name="viet 2" xfId="5510"/>
    <cellStyle name="viet 2 2" xfId="5511"/>
    <cellStyle name="viet 2 2 2" xfId="5512"/>
    <cellStyle name="viet 2 2 3" xfId="5513"/>
    <cellStyle name="viet 2 2 4" xfId="5514"/>
    <cellStyle name="viet 3" xfId="5515"/>
    <cellStyle name="viet 4" xfId="5516"/>
    <cellStyle name="viet 5" xfId="5517"/>
    <cellStyle name="viet 6" xfId="5518"/>
    <cellStyle name="viet 7" xfId="5519"/>
    <cellStyle name="viet2" xfId="5520"/>
    <cellStyle name="viet2 2" xfId="5521"/>
    <cellStyle name="viet2 2 2" xfId="5522"/>
    <cellStyle name="viet2 2 2 2" xfId="5523"/>
    <cellStyle name="viet2 2 2 3" xfId="5524"/>
    <cellStyle name="viet2 2 2 4" xfId="5525"/>
    <cellStyle name="viet2 3" xfId="5526"/>
    <cellStyle name="viet2 4" xfId="5527"/>
    <cellStyle name="viet2 5" xfId="5528"/>
    <cellStyle name="viet2 6" xfId="5529"/>
    <cellStyle name="viet2 7" xfId="5530"/>
    <cellStyle name="vnbo" xfId="5531"/>
    <cellStyle name="vnhead1" xfId="5532"/>
    <cellStyle name="vnhead2" xfId="5533"/>
    <cellStyle name="vnhead3" xfId="5534"/>
    <cellStyle name="vnhead4" xfId="5535"/>
    <cellStyle name="vntxt1" xfId="5536"/>
    <cellStyle name="vntxt2" xfId="5537"/>
    <cellStyle name="W_MARINE" xfId="5538"/>
    <cellStyle name="Walutowy [0]_Invoices2001Slovakia" xfId="5539"/>
    <cellStyle name="Walutowy_Invoices2001Slovakia" xfId="5540"/>
    <cellStyle name="Warning Text 2" xfId="5541"/>
    <cellStyle name="Warning Text 2 2" xfId="5542"/>
    <cellStyle name="Warning Text 3" xfId="5543"/>
    <cellStyle name="xuan" xfId="5544"/>
    <cellStyle name="똿뗦먛귟 [0.00]_PRODUCT DETAIL Q1" xfId="5545"/>
    <cellStyle name="똿뗦먛귟_PRODUCT DETAIL Q1" xfId="5546"/>
    <cellStyle name="믅됞 [0.00]_PRODUCT DETAIL Q1" xfId="5547"/>
    <cellStyle name="믅됞_PRODUCT DETAIL Q1" xfId="5548"/>
    <cellStyle name="백분율_95" xfId="5549"/>
    <cellStyle name="뷭?_BOOKSHIP" xfId="5550"/>
    <cellStyle name="안건회계법인" xfId="5551"/>
    <cellStyle name="一般_00Q3902REV.1" xfId="5552"/>
    <cellStyle name="千分位[0]_00Q3902REV.1" xfId="5553"/>
    <cellStyle name="千分位_00Q3902REV.1" xfId="5554"/>
    <cellStyle name="콤맀_Sheet1_총괄표 (수출입) (2)" xfId="5555"/>
    <cellStyle name="콤마 [ - 유형1" xfId="5556"/>
    <cellStyle name="콤마 [ - 유형2" xfId="5557"/>
    <cellStyle name="콤마 [ - 유형3" xfId="5558"/>
    <cellStyle name="콤마 [ - 유형4" xfId="5559"/>
    <cellStyle name="콤마 [ - 유형5" xfId="5560"/>
    <cellStyle name="콤마 [ - 유형6" xfId="5561"/>
    <cellStyle name="콤마 [ - 유형7" xfId="5562"/>
    <cellStyle name="콤마 [ - 유형8" xfId="5563"/>
    <cellStyle name="콤마 [0]_#3,4" xfId="5564"/>
    <cellStyle name="콤마_#3,4" xfId="5565"/>
    <cellStyle name="통화 [0]_1202" xfId="5566"/>
    <cellStyle name="통화_1202" xfId="5567"/>
    <cellStyle name="표섀_변경(최종)" xfId="5568"/>
    <cellStyle name="표준_(정보부문)월별인원계획" xfId="5569"/>
    <cellStyle name="桁区切り_工費" xfId="5570"/>
    <cellStyle name="標準_BOQ-08" xfId="5571"/>
    <cellStyle name="貨幣 [0]_00Q3902REV.1" xfId="5572"/>
    <cellStyle name="貨幣[0]_BRE" xfId="5573"/>
    <cellStyle name="貨幣_00Q3902REV.1" xfId="5574"/>
    <cellStyle name=" [0.00]_ Att. 1- Cover" xfId="5575"/>
    <cellStyle name="_ Att. 1- Cover" xfId="5576"/>
    <cellStyle name="?_ Att. 1- Cover" xfId="55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Quyet%20toan%202013\BC%20quyet%20toan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Quyet%20toan%202013\QTGT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D phat sinh"/>
      <sheetName val="BC ket qua nam  (OK)"/>
      <sheetName val="Can doi KT (OK)"/>
      <sheetName val="BC ket qua quy"/>
      <sheetName val="LC tien te TT"/>
      <sheetName val="Thuyet minh nam"/>
      <sheetName val="Thuyet minh B"/>
      <sheetName val="Thuyet minh quy 1"/>
      <sheetName val="Thuyet minh quy 2"/>
      <sheetName val="Thuyet minh quy 3"/>
      <sheetName val="TH so du"/>
      <sheetName val="Chi tiet so du"/>
      <sheetName val="Chi tiet so du (2)"/>
      <sheetName val="Chi tiet so du (3)"/>
      <sheetName val="Khau hao"/>
      <sheetName val="TSCD"/>
      <sheetName val="Chi tiet TSCD"/>
      <sheetName val="Tang TS"/>
      <sheetName val="Giam TS"/>
      <sheetName val="Thanh ly"/>
      <sheetName val="Kho VT-HC"/>
      <sheetName val="Dự phòng PTKD"/>
      <sheetName val="Thu binh toan TK136"/>
      <sheetName val="Hoan binh toan TK136"/>
      <sheetName val="TSCD giam thanh CCDC"/>
      <sheetName val="Dự phòng PTKD (2)"/>
      <sheetName val="00000000"/>
    </sheetNames>
    <sheetDataSet>
      <sheetData sheetId="0"/>
      <sheetData sheetId="1"/>
      <sheetData sheetId="2">
        <row r="12">
          <cell r="E12">
            <v>2235624619</v>
          </cell>
        </row>
        <row r="348">
          <cell r="D348">
            <v>-31650283932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108624502</v>
          </cell>
        </row>
        <row r="10">
          <cell r="C10">
            <v>56071927</v>
          </cell>
        </row>
        <row r="15">
          <cell r="C15">
            <v>224000000</v>
          </cell>
        </row>
        <row r="16">
          <cell r="D16">
            <v>7500656450</v>
          </cell>
        </row>
        <row r="17">
          <cell r="C17">
            <v>123030125</v>
          </cell>
        </row>
        <row r="18">
          <cell r="C18">
            <v>34983877</v>
          </cell>
        </row>
        <row r="24">
          <cell r="C24">
            <v>145778192718</v>
          </cell>
        </row>
        <row r="25">
          <cell r="C25">
            <v>2315250</v>
          </cell>
        </row>
        <row r="26">
          <cell r="C26">
            <v>97134654095</v>
          </cell>
        </row>
        <row r="32">
          <cell r="D32">
            <v>77761528078</v>
          </cell>
        </row>
        <row r="33">
          <cell r="C33">
            <v>670442500</v>
          </cell>
        </row>
        <row r="34">
          <cell r="C34">
            <v>340221536</v>
          </cell>
        </row>
        <row r="35">
          <cell r="D35">
            <v>125557992109</v>
          </cell>
        </row>
        <row r="37">
          <cell r="C37">
            <v>6713045</v>
          </cell>
          <cell r="D37">
            <v>7511625416</v>
          </cell>
        </row>
        <row r="42">
          <cell r="D42">
            <v>304319773</v>
          </cell>
        </row>
        <row r="43">
          <cell r="D43">
            <v>6409809266</v>
          </cell>
        </row>
        <row r="47">
          <cell r="D47">
            <v>4053021019</v>
          </cell>
        </row>
        <row r="55">
          <cell r="D55">
            <v>5438703282</v>
          </cell>
        </row>
        <row r="56">
          <cell r="D56">
            <v>1365006006</v>
          </cell>
        </row>
        <row r="59">
          <cell r="D59">
            <v>29593140000</v>
          </cell>
        </row>
        <row r="60">
          <cell r="D60">
            <v>3721146633</v>
          </cell>
        </row>
        <row r="61">
          <cell r="D61">
            <v>668124305</v>
          </cell>
        </row>
        <row r="62">
          <cell r="C62">
            <v>19692732184</v>
          </cell>
        </row>
        <row r="82">
          <cell r="C82">
            <v>80910540</v>
          </cell>
        </row>
        <row r="83">
          <cell r="C83">
            <v>16106073</v>
          </cell>
        </row>
        <row r="87">
          <cell r="C87">
            <v>6419457325</v>
          </cell>
        </row>
        <row r="88">
          <cell r="D88">
            <v>7500656450</v>
          </cell>
        </row>
        <row r="89">
          <cell r="C89">
            <v>977202087</v>
          </cell>
        </row>
        <row r="90">
          <cell r="C90">
            <v>2726124943</v>
          </cell>
        </row>
        <row r="91">
          <cell r="C91">
            <v>13522034269</v>
          </cell>
        </row>
        <row r="98">
          <cell r="C98">
            <v>144101576612</v>
          </cell>
        </row>
        <row r="99">
          <cell r="C99">
            <v>21579096</v>
          </cell>
        </row>
        <row r="100">
          <cell r="C100">
            <v>97134654095</v>
          </cell>
        </row>
        <row r="106">
          <cell r="D106">
            <v>79649082433</v>
          </cell>
        </row>
        <row r="107">
          <cell r="C107">
            <v>670442500</v>
          </cell>
        </row>
        <row r="108">
          <cell r="C108">
            <v>318957690</v>
          </cell>
        </row>
        <row r="109">
          <cell r="D109">
            <v>126292337174</v>
          </cell>
        </row>
        <row r="111">
          <cell r="C111">
            <v>6713045</v>
          </cell>
          <cell r="D111">
            <v>9268951715</v>
          </cell>
        </row>
        <row r="116">
          <cell r="D116">
            <v>6108529487</v>
          </cell>
        </row>
        <row r="117">
          <cell r="D117">
            <v>3294821179</v>
          </cell>
        </row>
        <row r="129">
          <cell r="D129">
            <v>5438703282</v>
          </cell>
        </row>
        <row r="130">
          <cell r="D130">
            <v>1293981006</v>
          </cell>
        </row>
        <row r="133">
          <cell r="D133">
            <v>29593140000</v>
          </cell>
        </row>
        <row r="134">
          <cell r="D134">
            <v>3721146633</v>
          </cell>
        </row>
        <row r="135">
          <cell r="D135">
            <v>668124305</v>
          </cell>
        </row>
        <row r="136">
          <cell r="C136">
            <v>26948679127</v>
          </cell>
        </row>
        <row r="156">
          <cell r="C156">
            <v>40749557</v>
          </cell>
        </row>
        <row r="157">
          <cell r="C157">
            <v>108221361</v>
          </cell>
        </row>
        <row r="163">
          <cell r="D163">
            <v>7500656450</v>
          </cell>
        </row>
        <row r="164">
          <cell r="C164">
            <v>207613642</v>
          </cell>
        </row>
        <row r="165">
          <cell r="C165">
            <v>32740621</v>
          </cell>
        </row>
        <row r="166">
          <cell r="C166">
            <v>132103877</v>
          </cell>
        </row>
        <row r="173">
          <cell r="C173">
            <v>150893254012</v>
          </cell>
        </row>
        <row r="174">
          <cell r="C174">
            <v>48311746</v>
          </cell>
        </row>
        <row r="175">
          <cell r="C175">
            <v>96547123992</v>
          </cell>
        </row>
        <row r="181">
          <cell r="D181">
            <v>81070212286</v>
          </cell>
        </row>
        <row r="182">
          <cell r="C182">
            <v>734112500</v>
          </cell>
        </row>
        <row r="183">
          <cell r="C183">
            <v>297693844</v>
          </cell>
        </row>
        <row r="184">
          <cell r="D184">
            <v>126284554888</v>
          </cell>
        </row>
        <row r="186">
          <cell r="C186">
            <v>6713045</v>
          </cell>
          <cell r="D186">
            <v>8215415911</v>
          </cell>
        </row>
        <row r="191">
          <cell r="D191">
            <v>304319773</v>
          </cell>
        </row>
        <row r="192">
          <cell r="D192">
            <v>4080366485</v>
          </cell>
        </row>
        <row r="204">
          <cell r="D204">
            <v>4910866313</v>
          </cell>
        </row>
        <row r="205">
          <cell r="D205">
            <v>1272981006</v>
          </cell>
        </row>
        <row r="208">
          <cell r="D208">
            <v>29593140000</v>
          </cell>
        </row>
        <row r="209">
          <cell r="D209">
            <v>3721146633</v>
          </cell>
        </row>
        <row r="210">
          <cell r="D210">
            <v>668124305</v>
          </cell>
        </row>
        <row r="211">
          <cell r="C211">
            <v>31650283932</v>
          </cell>
        </row>
      </sheetData>
      <sheetData sheetId="11">
        <row r="123">
          <cell r="C123">
            <v>119751984167</v>
          </cell>
          <cell r="D123">
            <v>41990670412</v>
          </cell>
        </row>
        <row r="153">
          <cell r="C153">
            <v>8713640936</v>
          </cell>
          <cell r="D153">
            <v>49399416451</v>
          </cell>
        </row>
        <row r="354">
          <cell r="C354">
            <v>5700510514</v>
          </cell>
          <cell r="D354">
            <v>33564383561</v>
          </cell>
        </row>
        <row r="412">
          <cell r="C412">
            <v>837470863</v>
          </cell>
          <cell r="D412">
            <v>4336045478</v>
          </cell>
        </row>
      </sheetData>
      <sheetData sheetId="12">
        <row r="120">
          <cell r="C120">
            <v>101009744540</v>
          </cell>
          <cell r="D120">
            <v>34395086654</v>
          </cell>
        </row>
        <row r="334">
          <cell r="C334">
            <v>5869112684</v>
          </cell>
          <cell r="D334">
            <v>82563761020</v>
          </cell>
        </row>
        <row r="357">
          <cell r="D357">
            <v>4069171019</v>
          </cell>
        </row>
        <row r="393">
          <cell r="C393">
            <v>837470863</v>
          </cell>
          <cell r="D393">
            <v>6803273132</v>
          </cell>
        </row>
      </sheetData>
      <sheetData sheetId="13">
        <row r="120">
          <cell r="C120">
            <v>102048852056</v>
          </cell>
          <cell r="D120">
            <v>40825748926</v>
          </cell>
        </row>
        <row r="149">
          <cell r="C149">
            <v>6867239280</v>
          </cell>
          <cell r="D149">
            <v>39554823509</v>
          </cell>
        </row>
        <row r="174">
          <cell r="C174">
            <v>224000000</v>
          </cell>
        </row>
        <row r="356">
          <cell r="C356">
            <v>5703523394</v>
          </cell>
          <cell r="D356">
            <v>39731868797</v>
          </cell>
        </row>
        <row r="378">
          <cell r="D378">
            <v>3032417163</v>
          </cell>
        </row>
        <row r="415">
          <cell r="C415">
            <v>837470863</v>
          </cell>
          <cell r="D415">
            <v>5613365277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652"/>
      <sheetName val="TH Phe duyet"/>
      <sheetName val="QTGT"/>
      <sheetName val="PDCP"/>
      <sheetName val="CP May"/>
      <sheetName val="CP chung"/>
      <sheetName val="KCCP"/>
      <sheetName val="KCGV"/>
      <sheetName val="GTXL (OK)"/>
      <sheetName val="Thue TNDN"/>
      <sheetName val="GTXL luy ke"/>
      <sheetName val="DT luy ke"/>
      <sheetName val="Thau phu"/>
      <sheetName val="Dinh muc 1242"/>
      <sheetName val="KTKH 2012"/>
      <sheetName val="Tong hop Z cac nam"/>
      <sheetName val="SD vat lieu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3">
          <cell r="L93">
            <v>13929033335</v>
          </cell>
          <cell r="P93">
            <v>14357295898</v>
          </cell>
        </row>
        <row r="117">
          <cell r="O117">
            <v>3442749553</v>
          </cell>
          <cell r="P117">
            <v>592925</v>
          </cell>
        </row>
        <row r="119">
          <cell r="N119">
            <v>1687710740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</sheetPr>
  <dimension ref="A1:L372"/>
  <sheetViews>
    <sheetView view="pageBreakPreview" topLeftCell="A249" workbookViewId="0">
      <selection activeCell="A248" sqref="A1:XFD248"/>
    </sheetView>
  </sheetViews>
  <sheetFormatPr defaultRowHeight="15"/>
  <cols>
    <col min="1" max="1" width="43.625" customWidth="1"/>
    <col min="2" max="2" width="5.75" customWidth="1"/>
    <col min="3" max="3" width="6.5" customWidth="1"/>
    <col min="4" max="4" width="14.375" customWidth="1"/>
    <col min="5" max="5" width="14.5" customWidth="1"/>
    <col min="6" max="6" width="15" customWidth="1"/>
    <col min="7" max="7" width="14.5" customWidth="1"/>
    <col min="8" max="8" width="12.75" customWidth="1"/>
    <col min="9" max="9" width="17.875" customWidth="1"/>
    <col min="11" max="11" width="14.375" bestFit="1" customWidth="1"/>
    <col min="12" max="12" width="10.5" customWidth="1"/>
  </cols>
  <sheetData>
    <row r="1" spans="1:11" ht="27" hidden="1" customHeight="1">
      <c r="A1" s="1" t="s">
        <v>0</v>
      </c>
      <c r="B1" s="2" t="s">
        <v>1</v>
      </c>
      <c r="C1" s="2"/>
      <c r="D1" s="2"/>
      <c r="E1" s="2"/>
    </row>
    <row r="2" spans="1:11" ht="18.75" hidden="1" customHeight="1">
      <c r="A2" s="3" t="s">
        <v>2</v>
      </c>
      <c r="B2" s="4" t="s">
        <v>3</v>
      </c>
      <c r="C2" s="4"/>
      <c r="D2" s="4"/>
      <c r="E2" s="4"/>
    </row>
    <row r="3" spans="1:11" ht="18.75" hidden="1" customHeight="1">
      <c r="A3" s="5"/>
      <c r="B3" s="4" t="s">
        <v>4</v>
      </c>
      <c r="C3" s="4"/>
      <c r="D3" s="4"/>
      <c r="E3" s="4"/>
    </row>
    <row r="4" spans="1:11" ht="14.25" hidden="1" customHeight="1">
      <c r="B4" s="4"/>
      <c r="C4" s="4"/>
      <c r="D4" s="4"/>
      <c r="E4" s="4"/>
    </row>
    <row r="5" spans="1:11" ht="29.25" hidden="1" customHeight="1">
      <c r="A5" s="6" t="s">
        <v>5</v>
      </c>
      <c r="B5" s="6"/>
      <c r="C5" s="6"/>
      <c r="D5" s="6"/>
      <c r="E5" s="6"/>
    </row>
    <row r="6" spans="1:11" ht="21" hidden="1" customHeight="1">
      <c r="A6" s="7" t="s">
        <v>6</v>
      </c>
      <c r="B6" s="7"/>
      <c r="C6" s="7"/>
      <c r="D6" s="7"/>
      <c r="E6" s="7"/>
    </row>
    <row r="7" spans="1:11" ht="12" hidden="1" customHeight="1" thickBot="1"/>
    <row r="8" spans="1:11" ht="34.5" hidden="1" customHeight="1" thickTop="1">
      <c r="A8" s="8" t="s">
        <v>7</v>
      </c>
      <c r="B8" s="9" t="s">
        <v>8</v>
      </c>
      <c r="C8" s="10" t="s">
        <v>9</v>
      </c>
      <c r="D8" s="9" t="s">
        <v>10</v>
      </c>
      <c r="E8" s="9" t="s">
        <v>11</v>
      </c>
    </row>
    <row r="9" spans="1:11" ht="20.25" hidden="1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</row>
    <row r="10" spans="1:11" s="16" customFormat="1" ht="24" hidden="1" customHeight="1">
      <c r="A10" s="12" t="s">
        <v>12</v>
      </c>
      <c r="B10" s="13">
        <v>100</v>
      </c>
      <c r="C10" s="14"/>
      <c r="D10" s="15">
        <f>D11+D14+D17+D24+D27</f>
        <v>273836881474</v>
      </c>
      <c r="E10" s="15">
        <f>E11+E14+E17+E24+E27</f>
        <v>287382760383</v>
      </c>
      <c r="F10"/>
      <c r="G10"/>
      <c r="H10"/>
      <c r="I10"/>
      <c r="J10"/>
      <c r="K10"/>
    </row>
    <row r="11" spans="1:11" s="16" customFormat="1" ht="21" hidden="1" customHeight="1">
      <c r="A11" s="17" t="s">
        <v>13</v>
      </c>
      <c r="B11" s="18">
        <v>110</v>
      </c>
      <c r="C11" s="19" t="s">
        <v>14</v>
      </c>
      <c r="D11" s="20">
        <f>SUM(D12:D13)</f>
        <v>164696429</v>
      </c>
      <c r="E11" s="20">
        <f>SUM(E12:E13)</f>
        <v>2235624619</v>
      </c>
      <c r="F11"/>
      <c r="G11"/>
      <c r="H11"/>
      <c r="I11"/>
      <c r="J11"/>
      <c r="K11"/>
    </row>
    <row r="12" spans="1:11" s="16" customFormat="1" ht="18" hidden="1">
      <c r="A12" s="21" t="s">
        <v>15</v>
      </c>
      <c r="B12" s="19">
        <v>111</v>
      </c>
      <c r="C12" s="19"/>
      <c r="D12" s="22">
        <f>'[1]TH so du'!C9+'[1]TH so du'!C10</f>
        <v>164696429</v>
      </c>
      <c r="E12" s="22">
        <v>2235624619</v>
      </c>
      <c r="F12"/>
      <c r="G12"/>
      <c r="H12"/>
      <c r="I12"/>
      <c r="J12"/>
      <c r="K12"/>
    </row>
    <row r="13" spans="1:11" s="16" customFormat="1" ht="18" hidden="1">
      <c r="A13" s="21" t="s">
        <v>16</v>
      </c>
      <c r="B13" s="19">
        <v>112</v>
      </c>
      <c r="C13" s="19"/>
      <c r="D13" s="22">
        <v>0</v>
      </c>
      <c r="E13" s="22">
        <v>0</v>
      </c>
      <c r="F13"/>
      <c r="G13"/>
      <c r="H13"/>
      <c r="I13"/>
      <c r="J13"/>
      <c r="K13"/>
    </row>
    <row r="14" spans="1:11" s="16" customFormat="1" ht="21" hidden="1" customHeight="1">
      <c r="A14" s="17" t="s">
        <v>17</v>
      </c>
      <c r="B14" s="18">
        <v>120</v>
      </c>
      <c r="C14" s="19" t="s">
        <v>18</v>
      </c>
      <c r="D14" s="20">
        <f>SUM(D15:D16)</f>
        <v>0</v>
      </c>
      <c r="E14" s="20">
        <v>0</v>
      </c>
      <c r="F14"/>
      <c r="G14"/>
      <c r="H14"/>
      <c r="I14"/>
      <c r="J14"/>
      <c r="K14"/>
    </row>
    <row r="15" spans="1:11" s="16" customFormat="1" ht="18" hidden="1">
      <c r="A15" s="21" t="s">
        <v>19</v>
      </c>
      <c r="B15" s="19">
        <v>121</v>
      </c>
      <c r="C15" s="19"/>
      <c r="D15" s="22">
        <v>0</v>
      </c>
      <c r="E15" s="22">
        <v>0</v>
      </c>
      <c r="F15"/>
      <c r="G15"/>
      <c r="H15"/>
      <c r="I15"/>
      <c r="J15"/>
      <c r="K15"/>
    </row>
    <row r="16" spans="1:11" s="16" customFormat="1" ht="18" hidden="1">
      <c r="A16" s="21" t="s">
        <v>20</v>
      </c>
      <c r="B16" s="19">
        <v>129</v>
      </c>
      <c r="C16" s="19"/>
      <c r="D16" s="22">
        <v>0</v>
      </c>
      <c r="E16" s="22">
        <v>0</v>
      </c>
      <c r="F16"/>
      <c r="G16"/>
      <c r="H16"/>
      <c r="I16"/>
      <c r="J16"/>
      <c r="K16"/>
    </row>
    <row r="17" spans="1:12" s="16" customFormat="1" ht="21" hidden="1" customHeight="1">
      <c r="A17" s="17" t="s">
        <v>21</v>
      </c>
      <c r="B17" s="18">
        <v>130</v>
      </c>
      <c r="C17" s="19"/>
      <c r="D17" s="20">
        <f>SUM(D18:D23)</f>
        <v>127726950030</v>
      </c>
      <c r="E17" s="20">
        <v>125564079740</v>
      </c>
      <c r="F17"/>
      <c r="G17"/>
      <c r="H17"/>
      <c r="I17"/>
      <c r="J17"/>
      <c r="K17"/>
    </row>
    <row r="18" spans="1:12" s="16" customFormat="1" ht="18" hidden="1">
      <c r="A18" s="21" t="s">
        <v>22</v>
      </c>
      <c r="B18" s="19">
        <v>131</v>
      </c>
      <c r="C18" s="19"/>
      <c r="D18" s="23">
        <f>'[1]Chi tiet so du'!C123</f>
        <v>119751984167</v>
      </c>
      <c r="E18" s="22">
        <v>125020847677</v>
      </c>
      <c r="F18"/>
      <c r="G18"/>
      <c r="H18"/>
      <c r="I18"/>
      <c r="J18"/>
      <c r="K18"/>
    </row>
    <row r="19" spans="1:12" s="16" customFormat="1" ht="18" hidden="1">
      <c r="A19" s="21" t="s">
        <v>23</v>
      </c>
      <c r="B19" s="19">
        <v>132</v>
      </c>
      <c r="C19" s="19"/>
      <c r="D19" s="23">
        <f>'[1]Chi tiet so du'!C354</f>
        <v>5700510514</v>
      </c>
      <c r="E19" s="22">
        <v>4414850634</v>
      </c>
      <c r="F19"/>
      <c r="G19"/>
      <c r="H19"/>
      <c r="I19"/>
      <c r="J19"/>
      <c r="K19"/>
    </row>
    <row r="20" spans="1:12" s="16" customFormat="1" ht="18" hidden="1">
      <c r="A20" s="21" t="s">
        <v>24</v>
      </c>
      <c r="B20" s="19">
        <v>133</v>
      </c>
      <c r="C20" s="19"/>
      <c r="D20" s="22">
        <f>'[1]Chi tiet so du'!C153</f>
        <v>8713640936</v>
      </c>
      <c r="E20" s="22">
        <v>0</v>
      </c>
      <c r="F20"/>
      <c r="G20"/>
      <c r="H20"/>
      <c r="I20"/>
      <c r="J20"/>
      <c r="K20"/>
      <c r="L20" s="24"/>
    </row>
    <row r="21" spans="1:12" s="16" customFormat="1" ht="18" hidden="1">
      <c r="A21" s="21" t="s">
        <v>25</v>
      </c>
      <c r="B21" s="19">
        <v>134</v>
      </c>
      <c r="C21" s="19"/>
      <c r="D21" s="22">
        <v>0</v>
      </c>
      <c r="E21" s="22">
        <v>0</v>
      </c>
      <c r="F21"/>
      <c r="G21"/>
      <c r="H21"/>
      <c r="I21"/>
      <c r="J21"/>
      <c r="K21"/>
    </row>
    <row r="22" spans="1:12" s="16" customFormat="1" ht="18" hidden="1">
      <c r="A22" s="21" t="s">
        <v>26</v>
      </c>
      <c r="B22" s="19">
        <v>135</v>
      </c>
      <c r="C22" s="19" t="s">
        <v>27</v>
      </c>
      <c r="D22" s="25">
        <f>'[1]TH so du'!C15+'[1]Chi tiet so du'!C412</f>
        <v>1061470863</v>
      </c>
      <c r="E22" s="22">
        <v>3629037879</v>
      </c>
      <c r="F22"/>
      <c r="G22"/>
      <c r="H22"/>
      <c r="I22"/>
      <c r="J22"/>
      <c r="K22"/>
    </row>
    <row r="23" spans="1:12" s="16" customFormat="1" ht="18" hidden="1">
      <c r="A23" s="21" t="s">
        <v>28</v>
      </c>
      <c r="B23" s="19">
        <v>139</v>
      </c>
      <c r="C23" s="19"/>
      <c r="D23" s="22">
        <f>-'[1]TH so du'!D16</f>
        <v>-7500656450</v>
      </c>
      <c r="E23" s="22">
        <v>-7500656450</v>
      </c>
      <c r="F23"/>
      <c r="G23"/>
      <c r="H23"/>
      <c r="I23"/>
      <c r="J23"/>
      <c r="K23"/>
    </row>
    <row r="24" spans="1:12" s="16" customFormat="1" ht="21" hidden="1" customHeight="1">
      <c r="A24" s="17" t="s">
        <v>29</v>
      </c>
      <c r="B24" s="18">
        <v>140</v>
      </c>
      <c r="C24" s="19"/>
      <c r="D24" s="20">
        <f>SUM(D25:D26)</f>
        <v>145813176595</v>
      </c>
      <c r="E24" s="20">
        <v>156392877864</v>
      </c>
      <c r="F24"/>
      <c r="G24"/>
      <c r="H24"/>
      <c r="I24"/>
      <c r="J24"/>
      <c r="K24"/>
    </row>
    <row r="25" spans="1:12" s="16" customFormat="1" ht="18" hidden="1">
      <c r="A25" s="21" t="s">
        <v>30</v>
      </c>
      <c r="B25" s="19">
        <v>141</v>
      </c>
      <c r="C25" s="19" t="s">
        <v>31</v>
      </c>
      <c r="D25" s="22">
        <f>'[1]TH so du'!C18+'[1]TH so du'!C24</f>
        <v>145813176595</v>
      </c>
      <c r="E25" s="22">
        <v>156392877864</v>
      </c>
      <c r="F25"/>
      <c r="G25"/>
      <c r="H25"/>
      <c r="I25"/>
      <c r="J25"/>
      <c r="K25"/>
    </row>
    <row r="26" spans="1:12" s="16" customFormat="1" ht="18" hidden="1">
      <c r="A26" s="21" t="s">
        <v>32</v>
      </c>
      <c r="B26" s="19">
        <v>149</v>
      </c>
      <c r="C26" s="19"/>
      <c r="D26" s="22">
        <v>0</v>
      </c>
      <c r="E26" s="22">
        <v>0</v>
      </c>
      <c r="F26"/>
      <c r="G26"/>
      <c r="H26"/>
      <c r="I26"/>
      <c r="J26"/>
      <c r="K26"/>
    </row>
    <row r="27" spans="1:12" s="16" customFormat="1" ht="21.75" hidden="1" customHeight="1">
      <c r="A27" s="17" t="s">
        <v>33</v>
      </c>
      <c r="B27" s="18">
        <v>150</v>
      </c>
      <c r="C27" s="19"/>
      <c r="D27" s="20">
        <f>SUM(D28:D31)</f>
        <v>132058420</v>
      </c>
      <c r="E27" s="20">
        <v>3190178160</v>
      </c>
      <c r="F27"/>
      <c r="G27"/>
      <c r="H27"/>
      <c r="I27"/>
      <c r="J27"/>
      <c r="K27"/>
    </row>
    <row r="28" spans="1:12" s="16" customFormat="1" ht="18" hidden="1">
      <c r="A28" s="21" t="s">
        <v>34</v>
      </c>
      <c r="B28" s="19">
        <v>151</v>
      </c>
      <c r="C28" s="19"/>
      <c r="D28" s="22">
        <v>0</v>
      </c>
      <c r="E28" s="22">
        <v>2130479650</v>
      </c>
      <c r="F28"/>
      <c r="G28"/>
      <c r="H28"/>
      <c r="I28"/>
      <c r="J28"/>
      <c r="K28"/>
    </row>
    <row r="29" spans="1:12" s="16" customFormat="1" ht="18" hidden="1">
      <c r="A29" s="21" t="s">
        <v>35</v>
      </c>
      <c r="B29" s="19">
        <v>152</v>
      </c>
      <c r="C29" s="19"/>
      <c r="D29" s="22">
        <v>0</v>
      </c>
      <c r="E29" s="22">
        <v>0</v>
      </c>
      <c r="F29"/>
      <c r="G29"/>
      <c r="H29"/>
      <c r="I29"/>
      <c r="J29"/>
      <c r="K29"/>
    </row>
    <row r="30" spans="1:12" s="16" customFormat="1" ht="18" hidden="1">
      <c r="A30" s="21" t="s">
        <v>36</v>
      </c>
      <c r="B30" s="19">
        <v>154</v>
      </c>
      <c r="C30" s="19" t="s">
        <v>37</v>
      </c>
      <c r="D30" s="22">
        <f>'[1]TH so du'!C37</f>
        <v>6713045</v>
      </c>
      <c r="E30" s="22">
        <v>6713045</v>
      </c>
      <c r="F30"/>
      <c r="G30"/>
      <c r="H30"/>
      <c r="I30"/>
      <c r="J30"/>
      <c r="K30"/>
    </row>
    <row r="31" spans="1:12" s="16" customFormat="1" ht="18" hidden="1">
      <c r="A31" s="21" t="s">
        <v>38</v>
      </c>
      <c r="B31" s="19">
        <v>158</v>
      </c>
      <c r="C31" s="19"/>
      <c r="D31" s="22">
        <f>'[1]TH so du'!C17+'[1]TH so du'!C25</f>
        <v>125345375</v>
      </c>
      <c r="E31" s="22">
        <v>1052985465</v>
      </c>
      <c r="F31"/>
      <c r="G31"/>
      <c r="H31"/>
      <c r="I31"/>
      <c r="J31"/>
      <c r="K31"/>
    </row>
    <row r="32" spans="1:12" s="16" customFormat="1" ht="21.75" hidden="1" customHeight="1">
      <c r="A32" s="26" t="s">
        <v>39</v>
      </c>
      <c r="B32" s="18">
        <v>200</v>
      </c>
      <c r="C32" s="19"/>
      <c r="D32" s="20">
        <f>D33+D39+D51+D54+D59</f>
        <v>20383790053</v>
      </c>
      <c r="E32" s="20">
        <v>22286886286</v>
      </c>
      <c r="F32"/>
      <c r="G32"/>
      <c r="H32"/>
      <c r="I32"/>
      <c r="J32"/>
      <c r="K32"/>
    </row>
    <row r="33" spans="1:11" s="16" customFormat="1" ht="16.5" hidden="1">
      <c r="A33" s="17" t="s">
        <v>40</v>
      </c>
      <c r="B33" s="18">
        <v>210</v>
      </c>
      <c r="C33" s="19"/>
      <c r="D33" s="20">
        <f>SUM(D34:D38)</f>
        <v>0</v>
      </c>
      <c r="E33" s="20">
        <v>0</v>
      </c>
      <c r="F33"/>
      <c r="G33"/>
      <c r="H33"/>
      <c r="I33"/>
      <c r="J33"/>
      <c r="K33"/>
    </row>
    <row r="34" spans="1:11" s="16" customFormat="1" ht="18" hidden="1">
      <c r="A34" s="21" t="s">
        <v>41</v>
      </c>
      <c r="B34" s="19">
        <v>211</v>
      </c>
      <c r="C34" s="19"/>
      <c r="D34" s="22">
        <v>0</v>
      </c>
      <c r="E34" s="22">
        <v>0</v>
      </c>
      <c r="F34"/>
      <c r="G34"/>
      <c r="H34"/>
      <c r="I34"/>
      <c r="J34"/>
      <c r="K34"/>
    </row>
    <row r="35" spans="1:11" s="16" customFormat="1" ht="18" hidden="1">
      <c r="A35" s="21" t="s">
        <v>42</v>
      </c>
      <c r="B35" s="19">
        <v>212</v>
      </c>
      <c r="C35" s="19"/>
      <c r="D35" s="22">
        <v>0</v>
      </c>
      <c r="E35" s="22">
        <v>0</v>
      </c>
      <c r="F35"/>
      <c r="G35"/>
      <c r="H35"/>
      <c r="I35"/>
      <c r="J35"/>
      <c r="K35"/>
    </row>
    <row r="36" spans="1:11" s="16" customFormat="1" ht="18" hidden="1">
      <c r="A36" s="21" t="s">
        <v>43</v>
      </c>
      <c r="B36" s="19">
        <v>213</v>
      </c>
      <c r="C36" s="19" t="s">
        <v>44</v>
      </c>
      <c r="D36" s="22">
        <v>0</v>
      </c>
      <c r="E36" s="22">
        <v>0</v>
      </c>
      <c r="F36"/>
      <c r="G36"/>
      <c r="H36"/>
      <c r="I36"/>
      <c r="J36"/>
      <c r="K36"/>
    </row>
    <row r="37" spans="1:11" s="16" customFormat="1" ht="18" hidden="1">
      <c r="A37" s="21" t="s">
        <v>45</v>
      </c>
      <c r="B37" s="19">
        <v>218</v>
      </c>
      <c r="C37" s="19" t="s">
        <v>46</v>
      </c>
      <c r="D37" s="22">
        <v>0</v>
      </c>
      <c r="E37" s="22">
        <v>0</v>
      </c>
      <c r="F37"/>
      <c r="G37"/>
      <c r="H37"/>
      <c r="I37"/>
      <c r="J37"/>
      <c r="K37"/>
    </row>
    <row r="38" spans="1:11" s="16" customFormat="1" ht="18" hidden="1">
      <c r="A38" s="21" t="s">
        <v>47</v>
      </c>
      <c r="B38" s="19">
        <v>219</v>
      </c>
      <c r="C38" s="19"/>
      <c r="D38" s="22">
        <v>0</v>
      </c>
      <c r="E38" s="22">
        <v>0</v>
      </c>
      <c r="F38"/>
      <c r="G38"/>
      <c r="H38"/>
      <c r="I38"/>
      <c r="J38"/>
      <c r="K38"/>
    </row>
    <row r="39" spans="1:11" s="16" customFormat="1" ht="23.25" hidden="1" customHeight="1">
      <c r="A39" s="17" t="s">
        <v>48</v>
      </c>
      <c r="B39" s="18">
        <v>220</v>
      </c>
      <c r="C39" s="19"/>
      <c r="D39" s="20">
        <f>D40+D44+D47+D50</f>
        <v>19373126017</v>
      </c>
      <c r="E39" s="20">
        <v>21254958404</v>
      </c>
      <c r="F39"/>
      <c r="G39"/>
      <c r="H39"/>
      <c r="I39"/>
      <c r="J39"/>
      <c r="K39"/>
    </row>
    <row r="40" spans="1:11" s="16" customFormat="1" ht="18" hidden="1">
      <c r="A40" s="21" t="s">
        <v>49</v>
      </c>
      <c r="B40" s="19">
        <v>221</v>
      </c>
      <c r="C40" s="19" t="s">
        <v>50</v>
      </c>
      <c r="D40" s="22">
        <f>D41+D43</f>
        <v>19373126017</v>
      </c>
      <c r="E40" s="22">
        <v>21254958404</v>
      </c>
      <c r="F40" s="27"/>
      <c r="G40" s="27"/>
      <c r="H40" s="27"/>
      <c r="I40"/>
      <c r="J40"/>
      <c r="K40"/>
    </row>
    <row r="41" spans="1:11" s="16" customFormat="1" ht="18" hidden="1">
      <c r="A41" s="28" t="s">
        <v>51</v>
      </c>
      <c r="B41" s="29">
        <v>222</v>
      </c>
      <c r="C41" s="29"/>
      <c r="D41" s="30">
        <f>'[1]TH so du'!C26</f>
        <v>97134654095</v>
      </c>
      <c r="E41" s="30">
        <v>97117835913</v>
      </c>
      <c r="F41"/>
      <c r="G41"/>
      <c r="H41"/>
      <c r="I41"/>
      <c r="J41"/>
      <c r="K41"/>
    </row>
    <row r="42" spans="1:11" s="16" customFormat="1" ht="20.25" hidden="1" customHeight="1">
      <c r="A42" s="31">
        <v>1</v>
      </c>
      <c r="B42" s="32">
        <v>2</v>
      </c>
      <c r="C42" s="32">
        <v>3</v>
      </c>
      <c r="D42" s="32">
        <v>4</v>
      </c>
      <c r="E42" s="32">
        <v>4</v>
      </c>
    </row>
    <row r="43" spans="1:11" s="16" customFormat="1" ht="18.95" hidden="1" customHeight="1">
      <c r="A43" s="33" t="s">
        <v>52</v>
      </c>
      <c r="B43" s="14">
        <v>223</v>
      </c>
      <c r="C43" s="14"/>
      <c r="D43" s="34">
        <f>-'[1]TH so du'!D32</f>
        <v>-77761528078</v>
      </c>
      <c r="E43" s="34">
        <v>-75862877509</v>
      </c>
      <c r="F43"/>
      <c r="G43"/>
      <c r="H43"/>
      <c r="I43"/>
      <c r="J43"/>
      <c r="K43"/>
    </row>
    <row r="44" spans="1:11" s="16" customFormat="1" ht="18.95" hidden="1" customHeight="1">
      <c r="A44" s="21" t="s">
        <v>53</v>
      </c>
      <c r="B44" s="19">
        <v>224</v>
      </c>
      <c r="C44" s="19" t="s">
        <v>54</v>
      </c>
      <c r="D44" s="22">
        <f>D45+D46</f>
        <v>0</v>
      </c>
      <c r="E44" s="22">
        <v>0</v>
      </c>
      <c r="F44"/>
      <c r="G44"/>
      <c r="H44"/>
      <c r="I44"/>
      <c r="J44"/>
      <c r="K44"/>
    </row>
    <row r="45" spans="1:11" s="16" customFormat="1" ht="18.95" hidden="1" customHeight="1">
      <c r="A45" s="35" t="s">
        <v>51</v>
      </c>
      <c r="B45" s="19">
        <v>225</v>
      </c>
      <c r="C45" s="19"/>
      <c r="D45" s="22">
        <v>0</v>
      </c>
      <c r="E45" s="22">
        <v>0</v>
      </c>
      <c r="F45"/>
      <c r="G45"/>
      <c r="H45"/>
      <c r="I45"/>
      <c r="J45"/>
      <c r="K45"/>
    </row>
    <row r="46" spans="1:11" s="16" customFormat="1" ht="18.95" hidden="1" customHeight="1">
      <c r="A46" s="35" t="s">
        <v>52</v>
      </c>
      <c r="B46" s="19">
        <v>226</v>
      </c>
      <c r="C46" s="19"/>
      <c r="D46" s="22">
        <v>0</v>
      </c>
      <c r="E46" s="22">
        <v>0</v>
      </c>
      <c r="F46"/>
      <c r="G46"/>
      <c r="H46"/>
      <c r="I46"/>
      <c r="J46"/>
      <c r="K46"/>
    </row>
    <row r="47" spans="1:11" s="16" customFormat="1" ht="18.95" hidden="1" customHeight="1">
      <c r="A47" s="21" t="s">
        <v>55</v>
      </c>
      <c r="B47" s="19">
        <v>227</v>
      </c>
      <c r="C47" s="19" t="s">
        <v>56</v>
      </c>
      <c r="D47" s="22">
        <f>D48+D49</f>
        <v>0</v>
      </c>
      <c r="E47" s="22">
        <v>0</v>
      </c>
      <c r="F47"/>
      <c r="G47"/>
      <c r="H47"/>
      <c r="I47"/>
      <c r="J47"/>
      <c r="K47"/>
    </row>
    <row r="48" spans="1:11" s="16" customFormat="1" ht="18.95" hidden="1" customHeight="1">
      <c r="A48" s="35" t="s">
        <v>51</v>
      </c>
      <c r="B48" s="19">
        <v>228</v>
      </c>
      <c r="C48" s="19"/>
      <c r="D48" s="22">
        <v>0</v>
      </c>
      <c r="E48" s="22">
        <v>0</v>
      </c>
      <c r="F48"/>
      <c r="G48"/>
      <c r="H48"/>
      <c r="I48"/>
      <c r="J48"/>
      <c r="K48"/>
    </row>
    <row r="49" spans="1:11" s="16" customFormat="1" ht="18.95" hidden="1" customHeight="1">
      <c r="A49" s="35" t="s">
        <v>52</v>
      </c>
      <c r="B49" s="19">
        <v>229</v>
      </c>
      <c r="C49" s="19"/>
      <c r="D49" s="22">
        <v>0</v>
      </c>
      <c r="E49" s="22">
        <v>0</v>
      </c>
      <c r="F49"/>
      <c r="G49"/>
      <c r="H49"/>
      <c r="I49"/>
      <c r="J49"/>
      <c r="K49"/>
    </row>
    <row r="50" spans="1:11" s="16" customFormat="1" ht="18.95" hidden="1" customHeight="1">
      <c r="A50" s="21" t="s">
        <v>57</v>
      </c>
      <c r="B50" s="19">
        <v>230</v>
      </c>
      <c r="C50" s="19" t="s">
        <v>58</v>
      </c>
      <c r="D50" s="22">
        <v>0</v>
      </c>
      <c r="E50" s="22">
        <v>0</v>
      </c>
      <c r="F50"/>
      <c r="G50"/>
      <c r="H50"/>
      <c r="I50"/>
      <c r="J50"/>
      <c r="K50"/>
    </row>
    <row r="51" spans="1:11" s="16" customFormat="1" ht="18.95" hidden="1" customHeight="1">
      <c r="A51" s="17" t="s">
        <v>59</v>
      </c>
      <c r="B51" s="18">
        <v>240</v>
      </c>
      <c r="C51" s="19" t="s">
        <v>60</v>
      </c>
      <c r="D51" s="20">
        <f>SUM(D52:D53)</f>
        <v>0</v>
      </c>
      <c r="E51" s="20">
        <v>0</v>
      </c>
      <c r="F51"/>
      <c r="G51"/>
      <c r="H51"/>
      <c r="I51"/>
      <c r="J51"/>
      <c r="K51"/>
    </row>
    <row r="52" spans="1:11" s="16" customFormat="1" ht="18.95" hidden="1" customHeight="1">
      <c r="A52" s="35" t="s">
        <v>51</v>
      </c>
      <c r="B52" s="19">
        <v>241</v>
      </c>
      <c r="C52" s="19"/>
      <c r="D52" s="22">
        <v>0</v>
      </c>
      <c r="E52" s="22">
        <v>0</v>
      </c>
      <c r="F52"/>
      <c r="G52"/>
      <c r="H52"/>
      <c r="I52"/>
      <c r="J52"/>
      <c r="K52"/>
    </row>
    <row r="53" spans="1:11" s="16" customFormat="1" ht="18.95" hidden="1" customHeight="1">
      <c r="A53" s="35" t="s">
        <v>52</v>
      </c>
      <c r="B53" s="19">
        <v>242</v>
      </c>
      <c r="C53" s="19"/>
      <c r="D53" s="22">
        <v>0</v>
      </c>
      <c r="E53" s="22">
        <v>0</v>
      </c>
      <c r="F53"/>
      <c r="G53"/>
      <c r="H53"/>
      <c r="I53"/>
      <c r="J53"/>
      <c r="K53"/>
    </row>
    <row r="54" spans="1:11" s="16" customFormat="1" ht="18.95" hidden="1" customHeight="1">
      <c r="A54" s="17" t="s">
        <v>61</v>
      </c>
      <c r="B54" s="18">
        <v>250</v>
      </c>
      <c r="C54" s="19"/>
      <c r="D54" s="20">
        <f>SUM(D55:D58)</f>
        <v>670442500</v>
      </c>
      <c r="E54" s="20">
        <v>670442500</v>
      </c>
      <c r="F54"/>
      <c r="G54"/>
      <c r="H54"/>
      <c r="I54"/>
      <c r="J54"/>
      <c r="K54"/>
    </row>
    <row r="55" spans="1:11" s="16" customFormat="1" ht="18.95" hidden="1" customHeight="1">
      <c r="A55" s="21" t="s">
        <v>62</v>
      </c>
      <c r="B55" s="19">
        <v>251</v>
      </c>
      <c r="C55" s="19"/>
      <c r="D55" s="22">
        <v>0</v>
      </c>
      <c r="E55" s="22">
        <v>0</v>
      </c>
      <c r="F55"/>
      <c r="G55"/>
      <c r="H55"/>
      <c r="I55"/>
      <c r="J55"/>
      <c r="K55"/>
    </row>
    <row r="56" spans="1:11" s="16" customFormat="1" ht="18.95" hidden="1" customHeight="1">
      <c r="A56" s="21" t="s">
        <v>63</v>
      </c>
      <c r="B56" s="19">
        <v>252</v>
      </c>
      <c r="C56" s="19"/>
      <c r="D56" s="22">
        <v>0</v>
      </c>
      <c r="E56" s="22">
        <v>0</v>
      </c>
      <c r="F56"/>
      <c r="G56"/>
      <c r="H56"/>
      <c r="I56"/>
      <c r="J56"/>
      <c r="K56"/>
    </row>
    <row r="57" spans="1:11" s="16" customFormat="1" ht="18.95" hidden="1" customHeight="1">
      <c r="A57" s="21" t="s">
        <v>64</v>
      </c>
      <c r="B57" s="19">
        <v>258</v>
      </c>
      <c r="C57" s="19" t="s">
        <v>65</v>
      </c>
      <c r="D57" s="22">
        <f>'[1]TH so du'!C33</f>
        <v>670442500</v>
      </c>
      <c r="E57" s="22">
        <v>670442500</v>
      </c>
      <c r="F57"/>
      <c r="G57"/>
      <c r="H57"/>
      <c r="I57"/>
      <c r="J57"/>
      <c r="K57"/>
    </row>
    <row r="58" spans="1:11" s="16" customFormat="1" ht="18.95" hidden="1" customHeight="1">
      <c r="A58" s="21" t="s">
        <v>66</v>
      </c>
      <c r="B58" s="19">
        <v>259</v>
      </c>
      <c r="C58" s="19"/>
      <c r="D58" s="22">
        <v>0</v>
      </c>
      <c r="E58" s="22">
        <v>0</v>
      </c>
      <c r="F58"/>
      <c r="G58"/>
      <c r="H58"/>
      <c r="I58"/>
      <c r="J58"/>
      <c r="K58"/>
    </row>
    <row r="59" spans="1:11" s="16" customFormat="1" ht="18.95" hidden="1" customHeight="1">
      <c r="A59" s="17" t="s">
        <v>67</v>
      </c>
      <c r="B59" s="18">
        <v>260</v>
      </c>
      <c r="C59" s="19"/>
      <c r="D59" s="20">
        <f>SUM(D60:D62)</f>
        <v>340221536</v>
      </c>
      <c r="E59" s="20">
        <v>361485382</v>
      </c>
      <c r="F59"/>
      <c r="G59"/>
      <c r="H59"/>
      <c r="I59"/>
      <c r="J59"/>
      <c r="K59"/>
    </row>
    <row r="60" spans="1:11" s="16" customFormat="1" ht="18.95" hidden="1" customHeight="1">
      <c r="A60" s="21" t="s">
        <v>68</v>
      </c>
      <c r="B60" s="19">
        <v>261</v>
      </c>
      <c r="C60" s="19" t="s">
        <v>69</v>
      </c>
      <c r="D60" s="22">
        <f>'[1]TH so du'!C34</f>
        <v>340221536</v>
      </c>
      <c r="E60" s="22">
        <v>361485382</v>
      </c>
      <c r="F60"/>
      <c r="G60"/>
      <c r="H60"/>
      <c r="I60"/>
      <c r="J60"/>
      <c r="K60"/>
    </row>
    <row r="61" spans="1:11" s="16" customFormat="1" ht="18.95" hidden="1" customHeight="1">
      <c r="A61" s="21" t="s">
        <v>70</v>
      </c>
      <c r="B61" s="19">
        <v>262</v>
      </c>
      <c r="C61" s="19" t="s">
        <v>71</v>
      </c>
      <c r="D61" s="22">
        <v>0</v>
      </c>
      <c r="E61" s="22">
        <v>0</v>
      </c>
      <c r="F61"/>
      <c r="G61"/>
      <c r="H61"/>
      <c r="I61"/>
      <c r="J61"/>
      <c r="K61"/>
    </row>
    <row r="62" spans="1:11" s="16" customFormat="1" ht="18.95" hidden="1" customHeight="1">
      <c r="A62" s="36" t="s">
        <v>72</v>
      </c>
      <c r="B62" s="37">
        <v>268</v>
      </c>
      <c r="C62" s="37"/>
      <c r="D62" s="38">
        <v>0</v>
      </c>
      <c r="E62" s="38">
        <v>0</v>
      </c>
      <c r="F62"/>
      <c r="G62"/>
      <c r="H62"/>
      <c r="I62"/>
      <c r="J62"/>
      <c r="K62"/>
    </row>
    <row r="63" spans="1:11" s="16" customFormat="1" ht="20.25" hidden="1" customHeight="1">
      <c r="A63" s="39" t="s">
        <v>73</v>
      </c>
      <c r="B63" s="40">
        <v>270</v>
      </c>
      <c r="C63" s="32"/>
      <c r="D63" s="41">
        <f>D10+D32</f>
        <v>294220671527</v>
      </c>
      <c r="E63" s="41">
        <v>309669646669</v>
      </c>
      <c r="F63"/>
      <c r="G63"/>
      <c r="H63"/>
      <c r="I63"/>
      <c r="J63"/>
      <c r="K63"/>
    </row>
    <row r="64" spans="1:11" ht="20.25" hidden="1" customHeight="1">
      <c r="A64" s="39" t="s">
        <v>74</v>
      </c>
      <c r="B64" s="32"/>
      <c r="C64" s="32"/>
      <c r="D64" s="42"/>
      <c r="E64" s="42"/>
    </row>
    <row r="65" spans="1:5" ht="18.95" hidden="1" customHeight="1">
      <c r="A65" s="43" t="s">
        <v>75</v>
      </c>
      <c r="B65" s="44">
        <v>300</v>
      </c>
      <c r="C65" s="44"/>
      <c r="D65" s="45">
        <f>D66+D78</f>
        <v>279930992773</v>
      </c>
      <c r="E65" s="45">
        <v>288545639349</v>
      </c>
    </row>
    <row r="66" spans="1:5" ht="18.95" hidden="1" customHeight="1">
      <c r="A66" s="17" t="s">
        <v>76</v>
      </c>
      <c r="B66" s="18">
        <v>310</v>
      </c>
      <c r="C66" s="18"/>
      <c r="D66" s="20">
        <f>SUM(D67:D77)</f>
        <v>274492289491</v>
      </c>
      <c r="E66" s="20">
        <v>282336946765</v>
      </c>
    </row>
    <row r="67" spans="1:5" ht="18.95" hidden="1" customHeight="1">
      <c r="A67" s="21" t="s">
        <v>77</v>
      </c>
      <c r="B67" s="19">
        <v>311</v>
      </c>
      <c r="C67" s="19" t="s">
        <v>78</v>
      </c>
      <c r="D67" s="22">
        <f>'[1]TH so du'!D35</f>
        <v>125557992109</v>
      </c>
      <c r="E67" s="22">
        <v>129765334154</v>
      </c>
    </row>
    <row r="68" spans="1:5" ht="18.95" hidden="1" customHeight="1">
      <c r="A68" s="21" t="s">
        <v>79</v>
      </c>
      <c r="B68" s="19">
        <v>312</v>
      </c>
      <c r="C68" s="19"/>
      <c r="D68" s="23">
        <f>'[1]Chi tiet so du'!D354</f>
        <v>33564383561</v>
      </c>
      <c r="E68" s="22">
        <v>72413784788</v>
      </c>
    </row>
    <row r="69" spans="1:5" ht="18.95" hidden="1" customHeight="1">
      <c r="A69" s="21" t="s">
        <v>80</v>
      </c>
      <c r="B69" s="19">
        <v>313</v>
      </c>
      <c r="C69" s="19"/>
      <c r="D69" s="23">
        <f>'[1]Chi tiet so du'!D123</f>
        <v>41990670412</v>
      </c>
      <c r="E69" s="22">
        <v>52544167997</v>
      </c>
    </row>
    <row r="70" spans="1:5" ht="18.95" hidden="1" customHeight="1">
      <c r="A70" s="21" t="s">
        <v>81</v>
      </c>
      <c r="B70" s="19">
        <v>314</v>
      </c>
      <c r="C70" s="19" t="s">
        <v>82</v>
      </c>
      <c r="D70" s="25">
        <f>'[1]TH so du'!D37</f>
        <v>7511625416</v>
      </c>
      <c r="E70" s="22">
        <v>7406855111</v>
      </c>
    </row>
    <row r="71" spans="1:5" ht="18.95" hidden="1" customHeight="1">
      <c r="A71" s="21" t="s">
        <v>83</v>
      </c>
      <c r="B71" s="19">
        <v>315</v>
      </c>
      <c r="C71" s="19"/>
      <c r="D71" s="22">
        <f>'[1]TH so du'!D42</f>
        <v>304319773</v>
      </c>
      <c r="E71" s="22">
        <v>6568449650</v>
      </c>
    </row>
    <row r="72" spans="1:5" ht="18.95" hidden="1" customHeight="1">
      <c r="A72" s="21" t="s">
        <v>84</v>
      </c>
      <c r="B72" s="19">
        <v>316</v>
      </c>
      <c r="C72" s="19" t="s">
        <v>85</v>
      </c>
      <c r="D72" s="22">
        <f>'[1]TH so du'!D43</f>
        <v>6409809266</v>
      </c>
      <c r="E72" s="22">
        <v>1814880985</v>
      </c>
    </row>
    <row r="73" spans="1:5" ht="18.95" hidden="1" customHeight="1">
      <c r="A73" s="21" t="s">
        <v>86</v>
      </c>
      <c r="B73" s="19">
        <v>317</v>
      </c>
      <c r="C73" s="19"/>
      <c r="D73" s="46">
        <f>'[1]Chi tiet so du'!D153</f>
        <v>49399416451</v>
      </c>
      <c r="E73" s="46">
        <v>0</v>
      </c>
    </row>
    <row r="74" spans="1:5" ht="18.95" hidden="1" customHeight="1">
      <c r="A74" s="21" t="s">
        <v>87</v>
      </c>
      <c r="B74" s="19">
        <v>318</v>
      </c>
      <c r="C74" s="19"/>
      <c r="D74" s="22">
        <v>0</v>
      </c>
      <c r="E74" s="22">
        <v>0</v>
      </c>
    </row>
    <row r="75" spans="1:5" ht="18.95" hidden="1" customHeight="1">
      <c r="A75" s="21" t="s">
        <v>88</v>
      </c>
      <c r="B75" s="19">
        <v>319</v>
      </c>
      <c r="C75" s="19" t="s">
        <v>89</v>
      </c>
      <c r="D75" s="47">
        <f>'[1]TH so du'!D47+'[1]Chi tiet so du'!D412</f>
        <v>8389066497</v>
      </c>
      <c r="E75" s="22">
        <v>10374468074</v>
      </c>
    </row>
    <row r="76" spans="1:5" ht="18.95" hidden="1" customHeight="1">
      <c r="A76" s="21" t="s">
        <v>90</v>
      </c>
      <c r="B76" s="19">
        <v>320</v>
      </c>
      <c r="C76" s="19"/>
      <c r="D76" s="22">
        <v>0</v>
      </c>
      <c r="E76" s="22">
        <v>0</v>
      </c>
    </row>
    <row r="77" spans="1:5" ht="18.95" hidden="1" customHeight="1">
      <c r="A77" s="21" t="s">
        <v>91</v>
      </c>
      <c r="B77" s="19">
        <v>323</v>
      </c>
      <c r="C77" s="19"/>
      <c r="D77" s="22">
        <f>'[1]TH so du'!D56</f>
        <v>1365006006</v>
      </c>
      <c r="E77" s="22">
        <v>1449006006</v>
      </c>
    </row>
    <row r="78" spans="1:5" ht="18.95" hidden="1" customHeight="1">
      <c r="A78" s="17" t="s">
        <v>92</v>
      </c>
      <c r="B78" s="18">
        <v>330</v>
      </c>
      <c r="C78" s="18"/>
      <c r="D78" s="20">
        <f>D79+D80+D81+D82+D83+D85+D86+D87+D88</f>
        <v>5438703282</v>
      </c>
      <c r="E78" s="20">
        <v>6208692584</v>
      </c>
    </row>
    <row r="79" spans="1:5" ht="18.95" hidden="1" customHeight="1">
      <c r="A79" s="21" t="s">
        <v>93</v>
      </c>
      <c r="B79" s="19">
        <v>331</v>
      </c>
      <c r="C79" s="19"/>
      <c r="D79" s="22">
        <v>0</v>
      </c>
      <c r="E79" s="22">
        <v>0</v>
      </c>
    </row>
    <row r="80" spans="1:5" ht="18.95" hidden="1" customHeight="1">
      <c r="A80" s="21" t="s">
        <v>94</v>
      </c>
      <c r="B80" s="19">
        <v>332</v>
      </c>
      <c r="C80" s="19" t="s">
        <v>95</v>
      </c>
      <c r="D80" s="22">
        <v>0</v>
      </c>
      <c r="E80" s="22">
        <v>0</v>
      </c>
    </row>
    <row r="81" spans="1:11" ht="18.95" hidden="1" customHeight="1">
      <c r="A81" s="21" t="s">
        <v>96</v>
      </c>
      <c r="B81" s="19">
        <v>333</v>
      </c>
      <c r="C81" s="19"/>
      <c r="D81" s="22">
        <v>0</v>
      </c>
      <c r="E81" s="22">
        <v>0</v>
      </c>
    </row>
    <row r="82" spans="1:11" s="50" customFormat="1" ht="18.95" hidden="1" customHeight="1">
      <c r="A82" s="48" t="s">
        <v>97</v>
      </c>
      <c r="B82" s="49">
        <v>334</v>
      </c>
      <c r="C82" s="49" t="s">
        <v>98</v>
      </c>
      <c r="D82" s="25">
        <f>'[1]TH so du'!D55</f>
        <v>5438703282</v>
      </c>
      <c r="E82" s="25">
        <v>6208692584</v>
      </c>
      <c r="F82"/>
      <c r="G82"/>
      <c r="H82"/>
      <c r="I82"/>
      <c r="J82"/>
      <c r="K82"/>
    </row>
    <row r="83" spans="1:11" ht="18.95" hidden="1" customHeight="1">
      <c r="A83" s="51" t="s">
        <v>99</v>
      </c>
      <c r="B83" s="29">
        <v>335</v>
      </c>
      <c r="C83" s="29" t="s">
        <v>71</v>
      </c>
      <c r="D83" s="30">
        <v>0</v>
      </c>
      <c r="E83" s="30">
        <v>0</v>
      </c>
    </row>
    <row r="84" spans="1:11" s="16" customFormat="1" ht="15.75" hidden="1">
      <c r="A84" s="31">
        <v>1</v>
      </c>
      <c r="B84" s="32">
        <v>2</v>
      </c>
      <c r="C84" s="32">
        <v>3</v>
      </c>
      <c r="D84" s="32">
        <v>4</v>
      </c>
      <c r="E84" s="32">
        <v>4</v>
      </c>
    </row>
    <row r="85" spans="1:11" ht="19.5" hidden="1" customHeight="1">
      <c r="A85" s="52" t="s">
        <v>100</v>
      </c>
      <c r="B85" s="14">
        <v>336</v>
      </c>
      <c r="C85" s="14"/>
      <c r="D85" s="34">
        <v>0</v>
      </c>
      <c r="E85" s="34">
        <v>0</v>
      </c>
    </row>
    <row r="86" spans="1:11" ht="19.5" hidden="1" customHeight="1">
      <c r="A86" s="21" t="s">
        <v>101</v>
      </c>
      <c r="B86" s="19">
        <v>337</v>
      </c>
      <c r="C86" s="19"/>
      <c r="D86" s="22">
        <v>0</v>
      </c>
      <c r="E86" s="22">
        <v>0</v>
      </c>
    </row>
    <row r="87" spans="1:11" ht="19.5" hidden="1" customHeight="1">
      <c r="A87" s="21" t="s">
        <v>102</v>
      </c>
      <c r="B87" s="19">
        <v>338</v>
      </c>
      <c r="C87" s="19"/>
      <c r="D87" s="22">
        <v>0</v>
      </c>
      <c r="E87" s="22">
        <v>0</v>
      </c>
    </row>
    <row r="88" spans="1:11" ht="19.5" hidden="1" customHeight="1">
      <c r="A88" s="21" t="s">
        <v>103</v>
      </c>
      <c r="B88" s="19">
        <v>338</v>
      </c>
      <c r="C88" s="19"/>
      <c r="D88" s="22">
        <v>0</v>
      </c>
      <c r="E88" s="22">
        <v>0</v>
      </c>
    </row>
    <row r="89" spans="1:11" ht="19.5" hidden="1" customHeight="1">
      <c r="A89" s="26" t="s">
        <v>104</v>
      </c>
      <c r="B89" s="18">
        <v>400</v>
      </c>
      <c r="C89" s="18"/>
      <c r="D89" s="20">
        <f>D90+D103</f>
        <v>14289678754</v>
      </c>
      <c r="E89" s="20">
        <v>21124007320</v>
      </c>
    </row>
    <row r="90" spans="1:11" ht="19.5" hidden="1" customHeight="1">
      <c r="A90" s="17" t="s">
        <v>105</v>
      </c>
      <c r="B90" s="18">
        <v>410</v>
      </c>
      <c r="C90" s="18" t="s">
        <v>106</v>
      </c>
      <c r="D90" s="20">
        <f>SUM(D91:D102)</f>
        <v>14289678754</v>
      </c>
      <c r="E90" s="20">
        <v>21124007320</v>
      </c>
    </row>
    <row r="91" spans="1:11" ht="19.5" hidden="1" customHeight="1">
      <c r="A91" s="21" t="s">
        <v>107</v>
      </c>
      <c r="B91" s="19">
        <v>411</v>
      </c>
      <c r="C91" s="19"/>
      <c r="D91" s="22">
        <f>'[1]TH so du'!D59</f>
        <v>29593140000</v>
      </c>
      <c r="E91" s="22">
        <v>29593140000</v>
      </c>
    </row>
    <row r="92" spans="1:11" ht="19.5" hidden="1" customHeight="1">
      <c r="A92" s="21" t="s">
        <v>108</v>
      </c>
      <c r="B92" s="19">
        <v>412</v>
      </c>
      <c r="C92" s="19"/>
      <c r="D92" s="22">
        <v>0</v>
      </c>
      <c r="E92" s="22">
        <v>0</v>
      </c>
    </row>
    <row r="93" spans="1:11" ht="19.5" hidden="1" customHeight="1">
      <c r="A93" s="21" t="s">
        <v>109</v>
      </c>
      <c r="B93" s="19">
        <v>413</v>
      </c>
      <c r="C93" s="19"/>
      <c r="D93" s="22">
        <v>0</v>
      </c>
      <c r="E93" s="22">
        <v>0</v>
      </c>
    </row>
    <row r="94" spans="1:11" ht="19.5" hidden="1" customHeight="1">
      <c r="A94" s="21" t="s">
        <v>110</v>
      </c>
      <c r="B94" s="19">
        <v>414</v>
      </c>
      <c r="C94" s="19"/>
      <c r="D94" s="22">
        <v>0</v>
      </c>
      <c r="E94" s="22">
        <v>0</v>
      </c>
    </row>
    <row r="95" spans="1:11" ht="19.5" hidden="1" customHeight="1">
      <c r="A95" s="21" t="s">
        <v>111</v>
      </c>
      <c r="B95" s="19">
        <v>415</v>
      </c>
      <c r="C95" s="19"/>
      <c r="D95" s="22">
        <v>0</v>
      </c>
      <c r="E95" s="22">
        <v>0</v>
      </c>
    </row>
    <row r="96" spans="1:11" ht="19.5" hidden="1" customHeight="1">
      <c r="A96" s="21" t="s">
        <v>112</v>
      </c>
      <c r="B96" s="19">
        <v>416</v>
      </c>
      <c r="C96" s="19"/>
      <c r="D96" s="22">
        <v>0</v>
      </c>
      <c r="E96" s="22">
        <v>0</v>
      </c>
    </row>
    <row r="97" spans="1:7" ht="19.5" hidden="1" customHeight="1">
      <c r="A97" s="21" t="s">
        <v>113</v>
      </c>
      <c r="B97" s="19">
        <v>417</v>
      </c>
      <c r="C97" s="19"/>
      <c r="D97" s="22">
        <f>'[1]TH so du'!D60</f>
        <v>3721146633</v>
      </c>
      <c r="E97" s="22">
        <v>3721146633</v>
      </c>
    </row>
    <row r="98" spans="1:7" ht="19.5" hidden="1" customHeight="1">
      <c r="A98" s="21" t="s">
        <v>114</v>
      </c>
      <c r="B98" s="19">
        <v>418</v>
      </c>
      <c r="C98" s="19"/>
      <c r="D98" s="22">
        <f>'[1]TH so du'!D61</f>
        <v>668124305</v>
      </c>
      <c r="E98" s="22">
        <v>668124305</v>
      </c>
    </row>
    <row r="99" spans="1:7" ht="19.5" hidden="1" customHeight="1">
      <c r="A99" s="21" t="s">
        <v>115</v>
      </c>
      <c r="B99" s="19">
        <v>419</v>
      </c>
      <c r="C99" s="19"/>
      <c r="D99" s="22">
        <v>0</v>
      </c>
      <c r="E99" s="22">
        <v>0</v>
      </c>
    </row>
    <row r="100" spans="1:7" ht="19.5" hidden="1" customHeight="1">
      <c r="A100" s="21" t="s">
        <v>116</v>
      </c>
      <c r="B100" s="19">
        <v>420</v>
      </c>
      <c r="C100" s="19"/>
      <c r="D100" s="22">
        <f>-'[1]TH so du'!C62</f>
        <v>-19692732184</v>
      </c>
      <c r="E100" s="22">
        <v>-12858403618</v>
      </c>
    </row>
    <row r="101" spans="1:7" ht="19.5" hidden="1" customHeight="1">
      <c r="A101" s="21" t="s">
        <v>117</v>
      </c>
      <c r="B101" s="19">
        <v>421</v>
      </c>
      <c r="C101" s="19"/>
      <c r="D101" s="22">
        <v>0</v>
      </c>
      <c r="E101" s="22">
        <v>0</v>
      </c>
    </row>
    <row r="102" spans="1:7" ht="19.5" hidden="1" customHeight="1">
      <c r="A102" s="21" t="s">
        <v>118</v>
      </c>
      <c r="B102" s="19">
        <v>422</v>
      </c>
      <c r="C102" s="19"/>
      <c r="D102" s="22">
        <v>0</v>
      </c>
      <c r="E102" s="22">
        <v>0</v>
      </c>
    </row>
    <row r="103" spans="1:7" ht="19.5" hidden="1" customHeight="1">
      <c r="A103" s="17" t="s">
        <v>119</v>
      </c>
      <c r="B103" s="18">
        <v>430</v>
      </c>
      <c r="C103" s="18"/>
      <c r="D103" s="53">
        <f>SUM(D104:D105)</f>
        <v>0</v>
      </c>
      <c r="E103" s="53">
        <v>0</v>
      </c>
    </row>
    <row r="104" spans="1:7" ht="19.5" hidden="1" customHeight="1">
      <c r="A104" s="21" t="s">
        <v>120</v>
      </c>
      <c r="B104" s="19">
        <v>432</v>
      </c>
      <c r="C104" s="19" t="s">
        <v>121</v>
      </c>
      <c r="D104" s="22">
        <v>0</v>
      </c>
      <c r="E104" s="22">
        <v>0</v>
      </c>
    </row>
    <row r="105" spans="1:7" ht="19.5" hidden="1" customHeight="1">
      <c r="A105" s="36" t="s">
        <v>122</v>
      </c>
      <c r="B105" s="37">
        <v>433</v>
      </c>
      <c r="C105" s="37"/>
      <c r="D105" s="38">
        <v>0</v>
      </c>
      <c r="E105" s="38">
        <v>0</v>
      </c>
    </row>
    <row r="106" spans="1:7" ht="24" hidden="1" customHeight="1" thickBot="1">
      <c r="A106" s="54" t="s">
        <v>123</v>
      </c>
      <c r="B106" s="55">
        <v>440</v>
      </c>
      <c r="C106" s="55"/>
      <c r="D106" s="56">
        <f>D65+D89</f>
        <v>294220671527</v>
      </c>
      <c r="E106" s="56">
        <f>E65+E89</f>
        <v>309669646669</v>
      </c>
      <c r="F106" s="57">
        <f>D106-D63</f>
        <v>0</v>
      </c>
      <c r="G106" s="57">
        <f>E106-E63</f>
        <v>0</v>
      </c>
    </row>
    <row r="107" spans="1:7" ht="9" hidden="1" customHeight="1" thickTop="1">
      <c r="A107" s="58"/>
      <c r="B107" s="58"/>
      <c r="C107" s="58"/>
      <c r="D107" s="59"/>
      <c r="E107" s="58"/>
    </row>
    <row r="108" spans="1:7" ht="24.75" hidden="1" customHeight="1">
      <c r="A108" s="60" t="s">
        <v>124</v>
      </c>
      <c r="B108" s="60"/>
      <c r="C108" s="60"/>
      <c r="D108" s="60"/>
      <c r="E108" s="60"/>
    </row>
    <row r="109" spans="1:7" ht="9.75" hidden="1" customHeight="1" thickBot="1">
      <c r="A109" s="58"/>
      <c r="B109" s="58"/>
      <c r="C109" s="58"/>
      <c r="D109" s="58"/>
      <c r="E109" s="58"/>
    </row>
    <row r="110" spans="1:7" ht="36.75" hidden="1" customHeight="1" thickTop="1">
      <c r="A110" s="61" t="s">
        <v>125</v>
      </c>
      <c r="B110" s="61"/>
      <c r="C110" s="10" t="s">
        <v>9</v>
      </c>
      <c r="D110" s="9" t="s">
        <v>126</v>
      </c>
      <c r="E110" s="9" t="s">
        <v>11</v>
      </c>
    </row>
    <row r="111" spans="1:7" ht="18.75" hidden="1" customHeight="1">
      <c r="A111" s="62" t="s">
        <v>127</v>
      </c>
      <c r="B111" s="63"/>
      <c r="C111" s="64">
        <v>24</v>
      </c>
      <c r="D111" s="34"/>
      <c r="E111" s="34"/>
    </row>
    <row r="112" spans="1:7" ht="18.75" hidden="1" customHeight="1">
      <c r="A112" s="65" t="s">
        <v>128</v>
      </c>
      <c r="B112" s="66"/>
      <c r="C112" s="67"/>
      <c r="D112" s="22"/>
      <c r="E112" s="22"/>
    </row>
    <row r="113" spans="1:5" ht="18.75" hidden="1" customHeight="1">
      <c r="A113" s="65" t="s">
        <v>129</v>
      </c>
      <c r="B113" s="66"/>
      <c r="C113" s="67"/>
      <c r="D113" s="22"/>
      <c r="E113" s="22"/>
    </row>
    <row r="114" spans="1:5" ht="18.75" hidden="1" customHeight="1">
      <c r="A114" s="65" t="s">
        <v>130</v>
      </c>
      <c r="B114" s="66"/>
      <c r="C114" s="67"/>
      <c r="D114" s="22"/>
      <c r="E114" s="22"/>
    </row>
    <row r="115" spans="1:5" ht="18.75" hidden="1" customHeight="1">
      <c r="A115" s="65" t="s">
        <v>131</v>
      </c>
      <c r="B115" s="66"/>
      <c r="C115" s="67"/>
      <c r="D115" s="22"/>
      <c r="E115" s="22"/>
    </row>
    <row r="116" spans="1:5" ht="18.75" hidden="1" customHeight="1" thickBot="1">
      <c r="A116" s="68" t="s">
        <v>132</v>
      </c>
      <c r="B116" s="69"/>
      <c r="C116" s="70"/>
      <c r="D116" s="71"/>
      <c r="E116" s="71"/>
    </row>
    <row r="117" spans="1:5" ht="15.75" hidden="1" thickTop="1">
      <c r="D117" s="57"/>
    </row>
    <row r="118" spans="1:5" ht="19.5" hidden="1" customHeight="1">
      <c r="A118" s="72"/>
      <c r="B118" s="73"/>
      <c r="C118" s="74" t="s">
        <v>133</v>
      </c>
      <c r="D118" s="74"/>
      <c r="E118" s="74"/>
    </row>
    <row r="119" spans="1:5" ht="22.5" hidden="1" customHeight="1">
      <c r="A119" s="75" t="s">
        <v>134</v>
      </c>
      <c r="B119" s="75"/>
      <c r="C119" s="75" t="s">
        <v>135</v>
      </c>
      <c r="D119" s="75"/>
      <c r="E119" s="75"/>
    </row>
    <row r="120" spans="1:5" ht="19.5" hidden="1" customHeight="1">
      <c r="A120" s="76"/>
      <c r="B120" s="76"/>
      <c r="C120" s="76"/>
      <c r="D120" s="77"/>
    </row>
    <row r="121" spans="1:5" ht="19.5" hidden="1" customHeight="1">
      <c r="A121" s="76"/>
      <c r="B121" s="76"/>
      <c r="C121" s="76"/>
      <c r="D121" s="77"/>
    </row>
    <row r="122" spans="1:5" ht="19.5" hidden="1" customHeight="1">
      <c r="C122" s="58"/>
      <c r="D122" s="58"/>
    </row>
    <row r="123" spans="1:5" ht="19.5" hidden="1" customHeight="1"/>
    <row r="124" spans="1:5" ht="21" hidden="1" customHeight="1">
      <c r="A124" s="78" t="s">
        <v>136</v>
      </c>
      <c r="B124" s="78"/>
      <c r="C124" s="78" t="s">
        <v>137</v>
      </c>
      <c r="D124" s="79"/>
      <c r="E124" s="79"/>
    </row>
    <row r="125" spans="1:5" ht="27" hidden="1" customHeight="1">
      <c r="A125" s="1" t="s">
        <v>0</v>
      </c>
      <c r="B125" s="2" t="s">
        <v>1</v>
      </c>
      <c r="C125" s="2"/>
      <c r="D125" s="2"/>
      <c r="E125" s="2"/>
    </row>
    <row r="126" spans="1:5" ht="18.75" hidden="1" customHeight="1">
      <c r="A126" s="3" t="s">
        <v>2</v>
      </c>
      <c r="B126" s="4" t="s">
        <v>3</v>
      </c>
      <c r="C126" s="4"/>
      <c r="D126" s="4"/>
      <c r="E126" s="4"/>
    </row>
    <row r="127" spans="1:5" ht="18.75" hidden="1" customHeight="1">
      <c r="A127" s="5"/>
      <c r="B127" s="4" t="s">
        <v>4</v>
      </c>
      <c r="C127" s="4"/>
      <c r="D127" s="4"/>
      <c r="E127" s="4"/>
    </row>
    <row r="128" spans="1:5" ht="14.25" hidden="1" customHeight="1">
      <c r="B128" s="4"/>
      <c r="C128" s="4"/>
      <c r="D128" s="4"/>
      <c r="E128" s="4"/>
    </row>
    <row r="129" spans="1:12" ht="29.25" hidden="1" customHeight="1">
      <c r="A129" s="6" t="s">
        <v>5</v>
      </c>
      <c r="B129" s="6"/>
      <c r="C129" s="6"/>
      <c r="D129" s="6"/>
      <c r="E129" s="6"/>
    </row>
    <row r="130" spans="1:12" ht="21" hidden="1" customHeight="1">
      <c r="A130" s="7" t="s">
        <v>138</v>
      </c>
      <c r="B130" s="7"/>
      <c r="C130" s="7"/>
      <c r="D130" s="7"/>
      <c r="E130" s="7"/>
    </row>
    <row r="131" spans="1:12" ht="12" hidden="1" customHeight="1" thickBot="1"/>
    <row r="132" spans="1:12" ht="34.5" hidden="1" customHeight="1" thickTop="1">
      <c r="A132" s="8" t="s">
        <v>7</v>
      </c>
      <c r="B132" s="9" t="s">
        <v>8</v>
      </c>
      <c r="C132" s="10" t="s">
        <v>9</v>
      </c>
      <c r="D132" s="9" t="s">
        <v>10</v>
      </c>
      <c r="E132" s="9" t="s">
        <v>11</v>
      </c>
    </row>
    <row r="133" spans="1:12" ht="20.25" hidden="1" customHeight="1">
      <c r="A133" s="11">
        <v>1</v>
      </c>
      <c r="B133" s="11">
        <v>2</v>
      </c>
      <c r="C133" s="11">
        <v>3</v>
      </c>
      <c r="D133" s="11">
        <v>4</v>
      </c>
      <c r="E133" s="11">
        <v>5</v>
      </c>
    </row>
    <row r="134" spans="1:12" s="16" customFormat="1" ht="24" hidden="1" customHeight="1">
      <c r="A134" s="12" t="s">
        <v>12</v>
      </c>
      <c r="B134" s="13">
        <v>100</v>
      </c>
      <c r="C134" s="14"/>
      <c r="D134" s="15">
        <f>D135+D138+D141+D148+D151</f>
        <v>268087375627</v>
      </c>
      <c r="E134" s="15">
        <f>E135+E138+E141+E148+E151</f>
        <v>287382760383</v>
      </c>
      <c r="F134"/>
      <c r="G134"/>
      <c r="H134"/>
      <c r="I134"/>
      <c r="J134"/>
      <c r="K134"/>
    </row>
    <row r="135" spans="1:12" s="16" customFormat="1" ht="21" hidden="1" customHeight="1">
      <c r="A135" s="17" t="s">
        <v>13</v>
      </c>
      <c r="B135" s="18">
        <v>110</v>
      </c>
      <c r="C135" s="19" t="s">
        <v>14</v>
      </c>
      <c r="D135" s="20">
        <f>SUM(D136:D137)</f>
        <v>97016613</v>
      </c>
      <c r="E135" s="20">
        <f>SUM(E136:E137)</f>
        <v>2235624619</v>
      </c>
      <c r="F135"/>
      <c r="G135"/>
      <c r="H135"/>
      <c r="I135"/>
      <c r="J135"/>
      <c r="K135"/>
    </row>
    <row r="136" spans="1:12" s="16" customFormat="1" ht="18" hidden="1">
      <c r="A136" s="21" t="s">
        <v>15</v>
      </c>
      <c r="B136" s="19">
        <v>111</v>
      </c>
      <c r="C136" s="19"/>
      <c r="D136" s="22">
        <f>'[1]TH so du'!C82+'[1]TH so du'!C83</f>
        <v>97016613</v>
      </c>
      <c r="E136" s="22">
        <v>2235624619</v>
      </c>
      <c r="F136"/>
      <c r="G136"/>
      <c r="H136"/>
      <c r="I136"/>
      <c r="J136"/>
      <c r="K136"/>
    </row>
    <row r="137" spans="1:12" s="16" customFormat="1" ht="18" hidden="1">
      <c r="A137" s="21" t="s">
        <v>16</v>
      </c>
      <c r="B137" s="19">
        <v>112</v>
      </c>
      <c r="C137" s="19"/>
      <c r="D137" s="22">
        <v>0</v>
      </c>
      <c r="E137" s="22">
        <v>0</v>
      </c>
      <c r="F137"/>
      <c r="G137"/>
      <c r="H137"/>
      <c r="I137"/>
      <c r="J137"/>
      <c r="K137"/>
    </row>
    <row r="138" spans="1:12" s="16" customFormat="1" ht="21" hidden="1" customHeight="1">
      <c r="A138" s="17" t="s">
        <v>17</v>
      </c>
      <c r="B138" s="18">
        <v>120</v>
      </c>
      <c r="C138" s="19" t="s">
        <v>18</v>
      </c>
      <c r="D138" s="20">
        <f>SUM(D139:D140)</f>
        <v>0</v>
      </c>
      <c r="E138" s="20">
        <v>0</v>
      </c>
      <c r="F138"/>
      <c r="G138"/>
      <c r="H138"/>
      <c r="I138"/>
      <c r="J138"/>
      <c r="K138"/>
    </row>
    <row r="139" spans="1:12" s="16" customFormat="1" ht="18" hidden="1">
      <c r="A139" s="21" t="s">
        <v>19</v>
      </c>
      <c r="B139" s="19">
        <v>121</v>
      </c>
      <c r="C139" s="19"/>
      <c r="D139" s="22">
        <v>0</v>
      </c>
      <c r="E139" s="22">
        <v>0</v>
      </c>
      <c r="F139"/>
      <c r="G139"/>
      <c r="H139"/>
      <c r="I139"/>
      <c r="J139"/>
      <c r="K139"/>
    </row>
    <row r="140" spans="1:12" s="16" customFormat="1" ht="18" hidden="1">
      <c r="A140" s="21" t="s">
        <v>20</v>
      </c>
      <c r="B140" s="19">
        <v>129</v>
      </c>
      <c r="C140" s="19"/>
      <c r="D140" s="22">
        <v>0</v>
      </c>
      <c r="E140" s="22">
        <v>0</v>
      </c>
      <c r="F140"/>
      <c r="G140"/>
      <c r="H140"/>
      <c r="I140"/>
      <c r="J140"/>
      <c r="K140"/>
    </row>
    <row r="141" spans="1:12" s="16" customFormat="1" ht="21" hidden="1" customHeight="1">
      <c r="A141" s="17" t="s">
        <v>21</v>
      </c>
      <c r="B141" s="18">
        <v>130</v>
      </c>
      <c r="C141" s="19"/>
      <c r="D141" s="20">
        <f>SUM(D142:D147)</f>
        <v>106635128962</v>
      </c>
      <c r="E141" s="20">
        <v>125564079740</v>
      </c>
      <c r="F141"/>
      <c r="G141"/>
      <c r="H141"/>
      <c r="I141"/>
      <c r="J141"/>
      <c r="K141"/>
    </row>
    <row r="142" spans="1:12" s="16" customFormat="1" ht="18" hidden="1">
      <c r="A142" s="21" t="s">
        <v>22</v>
      </c>
      <c r="B142" s="19">
        <v>131</v>
      </c>
      <c r="C142" s="19"/>
      <c r="D142" s="23">
        <f>'[1]Chi tiet so du (2)'!C120</f>
        <v>101009744540</v>
      </c>
      <c r="E142" s="22">
        <v>125020847677</v>
      </c>
      <c r="F142"/>
      <c r="G142"/>
      <c r="H142"/>
      <c r="I142"/>
      <c r="J142"/>
      <c r="K142"/>
    </row>
    <row r="143" spans="1:12" s="16" customFormat="1" ht="18" hidden="1">
      <c r="A143" s="21" t="s">
        <v>23</v>
      </c>
      <c r="B143" s="19">
        <v>132</v>
      </c>
      <c r="C143" s="19"/>
      <c r="D143" s="23">
        <f>'[1]Chi tiet so du (2)'!C334</f>
        <v>5869112684</v>
      </c>
      <c r="E143" s="22">
        <v>4414850634</v>
      </c>
      <c r="F143"/>
      <c r="G143"/>
      <c r="H143"/>
      <c r="I143"/>
      <c r="J143"/>
      <c r="K143"/>
    </row>
    <row r="144" spans="1:12" s="16" customFormat="1" ht="18" hidden="1">
      <c r="A144" s="21" t="s">
        <v>24</v>
      </c>
      <c r="B144" s="19">
        <v>133</v>
      </c>
      <c r="C144" s="19"/>
      <c r="D144" s="22">
        <v>0</v>
      </c>
      <c r="E144" s="22">
        <v>0</v>
      </c>
      <c r="F144"/>
      <c r="G144"/>
      <c r="H144"/>
      <c r="I144"/>
      <c r="J144"/>
      <c r="K144"/>
      <c r="L144" s="24"/>
    </row>
    <row r="145" spans="1:11" s="16" customFormat="1" ht="18" hidden="1">
      <c r="A145" s="21" t="s">
        <v>25</v>
      </c>
      <c r="B145" s="19">
        <v>134</v>
      </c>
      <c r="C145" s="19"/>
      <c r="D145" s="22">
        <v>0</v>
      </c>
      <c r="E145" s="22">
        <v>0</v>
      </c>
      <c r="F145"/>
      <c r="G145"/>
      <c r="H145"/>
      <c r="I145"/>
      <c r="J145"/>
      <c r="K145"/>
    </row>
    <row r="146" spans="1:11" s="16" customFormat="1" ht="18" hidden="1">
      <c r="A146" s="21" t="s">
        <v>26</v>
      </c>
      <c r="B146" s="19">
        <v>135</v>
      </c>
      <c r="C146" s="19" t="s">
        <v>27</v>
      </c>
      <c r="D146" s="25">
        <f>'[1]TH so du'!C87+'[1]Chi tiet so du (2)'!C393</f>
        <v>7256928188</v>
      </c>
      <c r="E146" s="22">
        <v>3629037879</v>
      </c>
      <c r="F146"/>
      <c r="G146"/>
      <c r="H146"/>
      <c r="I146"/>
      <c r="J146"/>
      <c r="K146"/>
    </row>
    <row r="147" spans="1:11" s="16" customFormat="1" ht="18" hidden="1">
      <c r="A147" s="21" t="s">
        <v>28</v>
      </c>
      <c r="B147" s="19">
        <v>139</v>
      </c>
      <c r="C147" s="19"/>
      <c r="D147" s="22">
        <f>-'[1]TH so du'!D88</f>
        <v>-7500656450</v>
      </c>
      <c r="E147" s="22">
        <v>-7500656450</v>
      </c>
      <c r="F147"/>
      <c r="G147"/>
      <c r="H147"/>
      <c r="I147"/>
      <c r="J147"/>
      <c r="K147"/>
    </row>
    <row r="148" spans="1:11" s="16" customFormat="1" ht="21" hidden="1" customHeight="1">
      <c r="A148" s="17" t="s">
        <v>29</v>
      </c>
      <c r="B148" s="18">
        <v>140</v>
      </c>
      <c r="C148" s="19"/>
      <c r="D148" s="20">
        <f>SUM(D149:D150)</f>
        <v>157623610881</v>
      </c>
      <c r="E148" s="20">
        <v>156392877864</v>
      </c>
      <c r="F148"/>
      <c r="G148"/>
      <c r="H148"/>
      <c r="I148"/>
      <c r="J148"/>
      <c r="K148"/>
    </row>
    <row r="149" spans="1:11" s="16" customFormat="1" ht="18" hidden="1">
      <c r="A149" s="21" t="s">
        <v>30</v>
      </c>
      <c r="B149" s="19">
        <v>141</v>
      </c>
      <c r="C149" s="19" t="s">
        <v>31</v>
      </c>
      <c r="D149" s="22">
        <f>'[1]TH so du'!C91+'[1]TH so du'!C98</f>
        <v>157623610881</v>
      </c>
      <c r="E149" s="22">
        <v>156392877864</v>
      </c>
      <c r="F149"/>
      <c r="G149"/>
      <c r="H149"/>
      <c r="I149"/>
      <c r="J149"/>
      <c r="K149"/>
    </row>
    <row r="150" spans="1:11" s="16" customFormat="1" ht="18" hidden="1">
      <c r="A150" s="21" t="s">
        <v>32</v>
      </c>
      <c r="B150" s="19">
        <v>149</v>
      </c>
      <c r="C150" s="19"/>
      <c r="D150" s="22">
        <v>0</v>
      </c>
      <c r="E150" s="22">
        <v>0</v>
      </c>
      <c r="F150"/>
      <c r="G150"/>
      <c r="H150"/>
      <c r="I150"/>
      <c r="J150"/>
      <c r="K150"/>
    </row>
    <row r="151" spans="1:11" s="16" customFormat="1" ht="21.75" hidden="1" customHeight="1">
      <c r="A151" s="17" t="s">
        <v>33</v>
      </c>
      <c r="B151" s="18">
        <v>150</v>
      </c>
      <c r="C151" s="19"/>
      <c r="D151" s="20">
        <f>SUM(D152:D155)</f>
        <v>3731619171</v>
      </c>
      <c r="E151" s="20">
        <v>3190178160</v>
      </c>
      <c r="F151"/>
      <c r="G151"/>
      <c r="H151"/>
      <c r="I151"/>
      <c r="J151"/>
      <c r="K151"/>
    </row>
    <row r="152" spans="1:11" s="16" customFormat="1" ht="18" hidden="1">
      <c r="A152" s="21" t="s">
        <v>34</v>
      </c>
      <c r="B152" s="19">
        <v>151</v>
      </c>
      <c r="C152" s="19"/>
      <c r="D152" s="22">
        <f>'[1]TH so du'!C90</f>
        <v>2726124943</v>
      </c>
      <c r="E152" s="22">
        <v>2130479650</v>
      </c>
      <c r="F152"/>
      <c r="G152"/>
      <c r="H152"/>
      <c r="I152"/>
      <c r="J152"/>
      <c r="K152"/>
    </row>
    <row r="153" spans="1:11" s="16" customFormat="1" ht="18" hidden="1">
      <c r="A153" s="21" t="s">
        <v>35</v>
      </c>
      <c r="B153" s="19">
        <v>152</v>
      </c>
      <c r="C153" s="19"/>
      <c r="D153" s="22">
        <v>0</v>
      </c>
      <c r="E153" s="22">
        <v>0</v>
      </c>
      <c r="F153"/>
      <c r="G153"/>
      <c r="H153"/>
      <c r="I153"/>
      <c r="J153"/>
      <c r="K153"/>
    </row>
    <row r="154" spans="1:11" s="16" customFormat="1" ht="18" hidden="1">
      <c r="A154" s="21" t="s">
        <v>36</v>
      </c>
      <c r="B154" s="19">
        <v>154</v>
      </c>
      <c r="C154" s="19" t="s">
        <v>37</v>
      </c>
      <c r="D154" s="22">
        <f>'[1]TH so du'!C111</f>
        <v>6713045</v>
      </c>
      <c r="E154" s="22">
        <v>6713045</v>
      </c>
      <c r="F154"/>
      <c r="G154"/>
      <c r="H154"/>
      <c r="I154"/>
      <c r="J154"/>
      <c r="K154"/>
    </row>
    <row r="155" spans="1:11" s="16" customFormat="1" ht="18" hidden="1">
      <c r="A155" s="21" t="s">
        <v>38</v>
      </c>
      <c r="B155" s="19">
        <v>158</v>
      </c>
      <c r="C155" s="19"/>
      <c r="D155" s="22">
        <f>'[1]TH so du'!C89+'[1]TH so du'!C99</f>
        <v>998781183</v>
      </c>
      <c r="E155" s="22">
        <v>1052985465</v>
      </c>
      <c r="F155"/>
      <c r="G155"/>
      <c r="H155"/>
      <c r="I155"/>
      <c r="J155"/>
      <c r="K155"/>
    </row>
    <row r="156" spans="1:11" s="16" customFormat="1" ht="21.75" hidden="1" customHeight="1">
      <c r="A156" s="26" t="s">
        <v>39</v>
      </c>
      <c r="B156" s="18">
        <v>200</v>
      </c>
      <c r="C156" s="19"/>
      <c r="D156" s="20">
        <f>D157+D163+D175+D178+D183</f>
        <v>18474971852</v>
      </c>
      <c r="E156" s="20">
        <v>22286886286</v>
      </c>
      <c r="F156"/>
      <c r="G156"/>
      <c r="H156"/>
      <c r="I156"/>
      <c r="J156"/>
      <c r="K156"/>
    </row>
    <row r="157" spans="1:11" s="16" customFormat="1" ht="16.5" hidden="1">
      <c r="A157" s="17" t="s">
        <v>40</v>
      </c>
      <c r="B157" s="18">
        <v>210</v>
      </c>
      <c r="C157" s="19"/>
      <c r="D157" s="20">
        <f>SUM(D158:D162)</f>
        <v>0</v>
      </c>
      <c r="E157" s="20">
        <v>0</v>
      </c>
      <c r="F157"/>
      <c r="G157"/>
      <c r="H157"/>
      <c r="I157"/>
      <c r="J157"/>
      <c r="K157"/>
    </row>
    <row r="158" spans="1:11" s="16" customFormat="1" ht="18" hidden="1">
      <c r="A158" s="21" t="s">
        <v>41</v>
      </c>
      <c r="B158" s="19">
        <v>211</v>
      </c>
      <c r="C158" s="19"/>
      <c r="D158" s="22">
        <v>0</v>
      </c>
      <c r="E158" s="22">
        <v>0</v>
      </c>
      <c r="F158"/>
      <c r="G158"/>
      <c r="H158"/>
      <c r="I158"/>
      <c r="J158"/>
      <c r="K158"/>
    </row>
    <row r="159" spans="1:11" s="16" customFormat="1" ht="18" hidden="1">
      <c r="A159" s="21" t="s">
        <v>42</v>
      </c>
      <c r="B159" s="19">
        <v>212</v>
      </c>
      <c r="C159" s="19"/>
      <c r="D159" s="22">
        <v>0</v>
      </c>
      <c r="E159" s="22">
        <v>0</v>
      </c>
      <c r="F159"/>
      <c r="G159"/>
      <c r="H159"/>
      <c r="I159"/>
      <c r="J159"/>
      <c r="K159"/>
    </row>
    <row r="160" spans="1:11" s="16" customFormat="1" ht="18" hidden="1">
      <c r="A160" s="21" t="s">
        <v>43</v>
      </c>
      <c r="B160" s="19">
        <v>213</v>
      </c>
      <c r="C160" s="19" t="s">
        <v>44</v>
      </c>
      <c r="D160" s="22">
        <v>0</v>
      </c>
      <c r="E160" s="22">
        <v>0</v>
      </c>
      <c r="F160"/>
      <c r="G160"/>
      <c r="H160"/>
      <c r="I160"/>
      <c r="J160"/>
      <c r="K160"/>
    </row>
    <row r="161" spans="1:11" s="16" customFormat="1" ht="18" hidden="1">
      <c r="A161" s="21" t="s">
        <v>45</v>
      </c>
      <c r="B161" s="19">
        <v>218</v>
      </c>
      <c r="C161" s="19" t="s">
        <v>46</v>
      </c>
      <c r="D161" s="22">
        <v>0</v>
      </c>
      <c r="E161" s="22">
        <v>0</v>
      </c>
      <c r="F161"/>
      <c r="G161"/>
      <c r="H161"/>
      <c r="I161"/>
      <c r="J161"/>
      <c r="K161"/>
    </row>
    <row r="162" spans="1:11" s="16" customFormat="1" ht="18" hidden="1">
      <c r="A162" s="21" t="s">
        <v>47</v>
      </c>
      <c r="B162" s="19">
        <v>219</v>
      </c>
      <c r="C162" s="19"/>
      <c r="D162" s="22">
        <v>0</v>
      </c>
      <c r="E162" s="22">
        <v>0</v>
      </c>
      <c r="F162"/>
      <c r="G162"/>
      <c r="H162"/>
      <c r="I162"/>
      <c r="J162"/>
      <c r="K162"/>
    </row>
    <row r="163" spans="1:11" s="16" customFormat="1" ht="23.25" hidden="1" customHeight="1">
      <c r="A163" s="17" t="s">
        <v>48</v>
      </c>
      <c r="B163" s="18">
        <v>220</v>
      </c>
      <c r="C163" s="19"/>
      <c r="D163" s="20">
        <f>D164+D168+D171+D174</f>
        <v>17485571662</v>
      </c>
      <c r="E163" s="20">
        <v>21254958404</v>
      </c>
      <c r="F163"/>
      <c r="G163"/>
      <c r="H163"/>
      <c r="I163"/>
      <c r="J163"/>
      <c r="K163"/>
    </row>
    <row r="164" spans="1:11" s="16" customFormat="1" ht="18" hidden="1">
      <c r="A164" s="21" t="s">
        <v>49</v>
      </c>
      <c r="B164" s="19">
        <v>221</v>
      </c>
      <c r="C164" s="19" t="s">
        <v>50</v>
      </c>
      <c r="D164" s="22">
        <f>D165+D167</f>
        <v>17485571662</v>
      </c>
      <c r="E164" s="22">
        <v>21254958404</v>
      </c>
      <c r="F164" s="27"/>
      <c r="G164" s="27"/>
      <c r="H164" s="27"/>
      <c r="I164"/>
      <c r="J164"/>
      <c r="K164"/>
    </row>
    <row r="165" spans="1:11" s="16" customFormat="1" ht="18" hidden="1">
      <c r="A165" s="28" t="s">
        <v>51</v>
      </c>
      <c r="B165" s="29">
        <v>222</v>
      </c>
      <c r="C165" s="29"/>
      <c r="D165" s="30">
        <f>'[1]TH so du'!C100</f>
        <v>97134654095</v>
      </c>
      <c r="E165" s="30">
        <v>97117835913</v>
      </c>
      <c r="F165"/>
      <c r="G165"/>
      <c r="H165"/>
      <c r="I165"/>
      <c r="J165"/>
      <c r="K165"/>
    </row>
    <row r="166" spans="1:11" s="16" customFormat="1" ht="20.25" hidden="1" customHeight="1">
      <c r="A166" s="31">
        <v>1</v>
      </c>
      <c r="B166" s="32">
        <v>2</v>
      </c>
      <c r="C166" s="32">
        <v>3</v>
      </c>
      <c r="D166" s="32">
        <v>4</v>
      </c>
      <c r="E166" s="32">
        <v>4</v>
      </c>
    </row>
    <row r="167" spans="1:11" s="16" customFormat="1" ht="18.95" hidden="1" customHeight="1">
      <c r="A167" s="33" t="s">
        <v>52</v>
      </c>
      <c r="B167" s="14">
        <v>223</v>
      </c>
      <c r="C167" s="14"/>
      <c r="D167" s="34">
        <f>-'[1]TH so du'!D106</f>
        <v>-79649082433</v>
      </c>
      <c r="E167" s="34">
        <v>-75862877509</v>
      </c>
      <c r="F167"/>
      <c r="G167"/>
      <c r="H167"/>
      <c r="I167"/>
      <c r="J167"/>
      <c r="K167"/>
    </row>
    <row r="168" spans="1:11" s="16" customFormat="1" ht="18.95" hidden="1" customHeight="1">
      <c r="A168" s="21" t="s">
        <v>53</v>
      </c>
      <c r="B168" s="19">
        <v>224</v>
      </c>
      <c r="C168" s="19" t="s">
        <v>54</v>
      </c>
      <c r="D168" s="22">
        <f>D169+D170</f>
        <v>0</v>
      </c>
      <c r="E168" s="22">
        <v>0</v>
      </c>
      <c r="F168"/>
      <c r="G168"/>
      <c r="H168"/>
      <c r="I168"/>
      <c r="J168"/>
      <c r="K168"/>
    </row>
    <row r="169" spans="1:11" s="16" customFormat="1" ht="18.95" hidden="1" customHeight="1">
      <c r="A169" s="35" t="s">
        <v>51</v>
      </c>
      <c r="B169" s="19">
        <v>225</v>
      </c>
      <c r="C169" s="19"/>
      <c r="D169" s="22">
        <v>0</v>
      </c>
      <c r="E169" s="22">
        <v>0</v>
      </c>
      <c r="F169"/>
      <c r="G169"/>
      <c r="H169"/>
      <c r="I169"/>
      <c r="J169"/>
      <c r="K169"/>
    </row>
    <row r="170" spans="1:11" s="16" customFormat="1" ht="18.95" hidden="1" customHeight="1">
      <c r="A170" s="35" t="s">
        <v>52</v>
      </c>
      <c r="B170" s="19">
        <v>226</v>
      </c>
      <c r="C170" s="19"/>
      <c r="D170" s="22">
        <v>0</v>
      </c>
      <c r="E170" s="22">
        <v>0</v>
      </c>
      <c r="F170"/>
      <c r="G170"/>
      <c r="H170"/>
      <c r="I170"/>
      <c r="J170"/>
      <c r="K170"/>
    </row>
    <row r="171" spans="1:11" s="16" customFormat="1" ht="18.95" hidden="1" customHeight="1">
      <c r="A171" s="21" t="s">
        <v>55</v>
      </c>
      <c r="B171" s="19">
        <v>227</v>
      </c>
      <c r="C171" s="19" t="s">
        <v>56</v>
      </c>
      <c r="D171" s="22">
        <f>D172+D173</f>
        <v>0</v>
      </c>
      <c r="E171" s="22">
        <v>0</v>
      </c>
      <c r="F171"/>
      <c r="G171"/>
      <c r="H171"/>
      <c r="I171"/>
      <c r="J171"/>
      <c r="K171"/>
    </row>
    <row r="172" spans="1:11" s="16" customFormat="1" ht="18.95" hidden="1" customHeight="1">
      <c r="A172" s="35" t="s">
        <v>51</v>
      </c>
      <c r="B172" s="19">
        <v>228</v>
      </c>
      <c r="C172" s="19"/>
      <c r="D172" s="22">
        <v>0</v>
      </c>
      <c r="E172" s="22">
        <v>0</v>
      </c>
      <c r="F172"/>
      <c r="G172"/>
      <c r="H172"/>
      <c r="I172"/>
      <c r="J172"/>
      <c r="K172"/>
    </row>
    <row r="173" spans="1:11" s="16" customFormat="1" ht="18.95" hidden="1" customHeight="1">
      <c r="A173" s="35" t="s">
        <v>52</v>
      </c>
      <c r="B173" s="19">
        <v>229</v>
      </c>
      <c r="C173" s="19"/>
      <c r="D173" s="22">
        <v>0</v>
      </c>
      <c r="E173" s="22">
        <v>0</v>
      </c>
      <c r="F173"/>
      <c r="G173"/>
      <c r="H173"/>
      <c r="I173"/>
      <c r="J173"/>
      <c r="K173"/>
    </row>
    <row r="174" spans="1:11" s="16" customFormat="1" ht="18.95" hidden="1" customHeight="1">
      <c r="A174" s="21" t="s">
        <v>57</v>
      </c>
      <c r="B174" s="19">
        <v>230</v>
      </c>
      <c r="C174" s="19" t="s">
        <v>58</v>
      </c>
      <c r="D174" s="22">
        <v>0</v>
      </c>
      <c r="E174" s="22">
        <v>0</v>
      </c>
      <c r="F174"/>
      <c r="G174"/>
      <c r="H174"/>
      <c r="I174"/>
      <c r="J174"/>
      <c r="K174"/>
    </row>
    <row r="175" spans="1:11" s="16" customFormat="1" ht="18.95" hidden="1" customHeight="1">
      <c r="A175" s="17" t="s">
        <v>59</v>
      </c>
      <c r="B175" s="18">
        <v>240</v>
      </c>
      <c r="C175" s="19" t="s">
        <v>60</v>
      </c>
      <c r="D175" s="20">
        <f>SUM(D176:D177)</f>
        <v>0</v>
      </c>
      <c r="E175" s="20">
        <v>0</v>
      </c>
      <c r="F175"/>
      <c r="G175"/>
      <c r="H175"/>
      <c r="I175"/>
      <c r="J175"/>
      <c r="K175"/>
    </row>
    <row r="176" spans="1:11" s="16" customFormat="1" ht="18.95" hidden="1" customHeight="1">
      <c r="A176" s="35" t="s">
        <v>51</v>
      </c>
      <c r="B176" s="19">
        <v>241</v>
      </c>
      <c r="C176" s="19"/>
      <c r="D176" s="22">
        <v>0</v>
      </c>
      <c r="E176" s="22">
        <v>0</v>
      </c>
      <c r="F176"/>
      <c r="G176"/>
      <c r="H176"/>
      <c r="I176"/>
      <c r="J176"/>
      <c r="K176"/>
    </row>
    <row r="177" spans="1:11" s="16" customFormat="1" ht="18.95" hidden="1" customHeight="1">
      <c r="A177" s="35" t="s">
        <v>52</v>
      </c>
      <c r="B177" s="19">
        <v>242</v>
      </c>
      <c r="C177" s="19"/>
      <c r="D177" s="22">
        <v>0</v>
      </c>
      <c r="E177" s="22">
        <v>0</v>
      </c>
      <c r="F177"/>
      <c r="G177"/>
      <c r="H177"/>
      <c r="I177"/>
      <c r="J177"/>
      <c r="K177"/>
    </row>
    <row r="178" spans="1:11" s="16" customFormat="1" ht="18.95" hidden="1" customHeight="1">
      <c r="A178" s="17" t="s">
        <v>61</v>
      </c>
      <c r="B178" s="18">
        <v>250</v>
      </c>
      <c r="C178" s="19"/>
      <c r="D178" s="20">
        <f>SUM(D179:D182)</f>
        <v>670442500</v>
      </c>
      <c r="E178" s="20">
        <v>670442500</v>
      </c>
      <c r="F178"/>
      <c r="G178"/>
      <c r="H178"/>
      <c r="I178"/>
      <c r="J178"/>
      <c r="K178"/>
    </row>
    <row r="179" spans="1:11" s="16" customFormat="1" ht="18.95" hidden="1" customHeight="1">
      <c r="A179" s="21" t="s">
        <v>62</v>
      </c>
      <c r="B179" s="19">
        <v>251</v>
      </c>
      <c r="C179" s="19"/>
      <c r="D179" s="22">
        <v>0</v>
      </c>
      <c r="E179" s="22">
        <v>0</v>
      </c>
      <c r="F179"/>
      <c r="G179"/>
      <c r="H179"/>
      <c r="I179"/>
      <c r="J179"/>
      <c r="K179"/>
    </row>
    <row r="180" spans="1:11" s="16" customFormat="1" ht="18.95" hidden="1" customHeight="1">
      <c r="A180" s="21" t="s">
        <v>63</v>
      </c>
      <c r="B180" s="19">
        <v>252</v>
      </c>
      <c r="C180" s="19"/>
      <c r="D180" s="22">
        <v>0</v>
      </c>
      <c r="E180" s="22">
        <v>0</v>
      </c>
      <c r="F180"/>
      <c r="G180"/>
      <c r="H180"/>
      <c r="I180"/>
      <c r="J180"/>
      <c r="K180"/>
    </row>
    <row r="181" spans="1:11" s="16" customFormat="1" ht="18.95" hidden="1" customHeight="1">
      <c r="A181" s="21" t="s">
        <v>64</v>
      </c>
      <c r="B181" s="19">
        <v>258</v>
      </c>
      <c r="C181" s="19" t="s">
        <v>65</v>
      </c>
      <c r="D181" s="22">
        <f>'[1]TH so du'!C107</f>
        <v>670442500</v>
      </c>
      <c r="E181" s="22">
        <v>670442500</v>
      </c>
      <c r="F181"/>
      <c r="G181"/>
      <c r="H181"/>
      <c r="I181"/>
      <c r="J181"/>
      <c r="K181"/>
    </row>
    <row r="182" spans="1:11" s="16" customFormat="1" ht="18.95" hidden="1" customHeight="1">
      <c r="A182" s="21" t="s">
        <v>66</v>
      </c>
      <c r="B182" s="19">
        <v>259</v>
      </c>
      <c r="C182" s="19"/>
      <c r="D182" s="22">
        <v>0</v>
      </c>
      <c r="E182" s="22">
        <v>0</v>
      </c>
      <c r="F182"/>
      <c r="G182"/>
      <c r="H182"/>
      <c r="I182"/>
      <c r="J182"/>
      <c r="K182"/>
    </row>
    <row r="183" spans="1:11" s="16" customFormat="1" ht="18.95" hidden="1" customHeight="1">
      <c r="A183" s="17" t="s">
        <v>67</v>
      </c>
      <c r="B183" s="18">
        <v>260</v>
      </c>
      <c r="C183" s="19"/>
      <c r="D183" s="20">
        <f>SUM(D184:D186)</f>
        <v>318957690</v>
      </c>
      <c r="E183" s="20">
        <v>361485382</v>
      </c>
      <c r="F183"/>
      <c r="G183"/>
      <c r="H183"/>
      <c r="I183"/>
      <c r="J183"/>
      <c r="K183"/>
    </row>
    <row r="184" spans="1:11" s="16" customFormat="1" ht="18.95" hidden="1" customHeight="1">
      <c r="A184" s="21" t="s">
        <v>68</v>
      </c>
      <c r="B184" s="19">
        <v>261</v>
      </c>
      <c r="C184" s="19" t="s">
        <v>69</v>
      </c>
      <c r="D184" s="22">
        <f>'[1]TH so du'!C108</f>
        <v>318957690</v>
      </c>
      <c r="E184" s="22">
        <v>361485382</v>
      </c>
      <c r="F184"/>
      <c r="G184"/>
      <c r="H184"/>
      <c r="I184"/>
      <c r="J184"/>
      <c r="K184"/>
    </row>
    <row r="185" spans="1:11" s="16" customFormat="1" ht="18.95" hidden="1" customHeight="1">
      <c r="A185" s="21" t="s">
        <v>70</v>
      </c>
      <c r="B185" s="19">
        <v>262</v>
      </c>
      <c r="C185" s="19" t="s">
        <v>71</v>
      </c>
      <c r="D185" s="22">
        <v>0</v>
      </c>
      <c r="E185" s="22">
        <v>0</v>
      </c>
      <c r="F185"/>
      <c r="G185"/>
      <c r="H185"/>
      <c r="I185"/>
      <c r="J185"/>
      <c r="K185"/>
    </row>
    <row r="186" spans="1:11" s="16" customFormat="1" ht="18.95" hidden="1" customHeight="1">
      <c r="A186" s="36" t="s">
        <v>72</v>
      </c>
      <c r="B186" s="37">
        <v>268</v>
      </c>
      <c r="C186" s="37"/>
      <c r="D186" s="38">
        <v>0</v>
      </c>
      <c r="E186" s="38">
        <v>0</v>
      </c>
      <c r="F186"/>
      <c r="G186"/>
      <c r="H186"/>
      <c r="I186"/>
      <c r="J186"/>
      <c r="K186"/>
    </row>
    <row r="187" spans="1:11" s="16" customFormat="1" ht="20.25" hidden="1" customHeight="1">
      <c r="A187" s="39" t="s">
        <v>73</v>
      </c>
      <c r="B187" s="40">
        <v>270</v>
      </c>
      <c r="C187" s="32"/>
      <c r="D187" s="41">
        <f>D134+D156</f>
        <v>286562347479</v>
      </c>
      <c r="E187" s="41">
        <v>309669646669</v>
      </c>
      <c r="F187"/>
      <c r="G187"/>
      <c r="H187"/>
      <c r="I187"/>
      <c r="J187"/>
      <c r="K187"/>
    </row>
    <row r="188" spans="1:11" ht="20.25" hidden="1" customHeight="1">
      <c r="A188" s="39" t="s">
        <v>74</v>
      </c>
      <c r="B188" s="32"/>
      <c r="C188" s="32"/>
      <c r="D188" s="42"/>
      <c r="E188" s="42"/>
    </row>
    <row r="189" spans="1:11" ht="18.95" hidden="1" customHeight="1">
      <c r="A189" s="43" t="s">
        <v>75</v>
      </c>
      <c r="B189" s="44">
        <v>300</v>
      </c>
      <c r="C189" s="44"/>
      <c r="D189" s="45">
        <f>D190+D202</f>
        <v>279528615668</v>
      </c>
      <c r="E189" s="45">
        <v>288545639349</v>
      </c>
    </row>
    <row r="190" spans="1:11" ht="18.95" hidden="1" customHeight="1">
      <c r="A190" s="17" t="s">
        <v>76</v>
      </c>
      <c r="B190" s="18">
        <v>310</v>
      </c>
      <c r="C190" s="18"/>
      <c r="D190" s="20">
        <f>SUM(D191:D201)</f>
        <v>274089912386</v>
      </c>
      <c r="E190" s="20">
        <v>282336946765</v>
      </c>
    </row>
    <row r="191" spans="1:11" ht="18.95" hidden="1" customHeight="1">
      <c r="A191" s="21" t="s">
        <v>77</v>
      </c>
      <c r="B191" s="19">
        <v>311</v>
      </c>
      <c r="C191" s="19" t="s">
        <v>78</v>
      </c>
      <c r="D191" s="22">
        <f>'[1]TH so du'!D109</f>
        <v>126292337174</v>
      </c>
      <c r="E191" s="22">
        <v>129765334154</v>
      </c>
    </row>
    <row r="192" spans="1:11" ht="18.95" hidden="1" customHeight="1">
      <c r="A192" s="21" t="s">
        <v>79</v>
      </c>
      <c r="B192" s="19">
        <v>312</v>
      </c>
      <c r="C192" s="19"/>
      <c r="D192" s="23">
        <f>'[1]Chi tiet so du (2)'!D334</f>
        <v>82563761020</v>
      </c>
      <c r="E192" s="22">
        <v>72413784788</v>
      </c>
    </row>
    <row r="193" spans="1:11" ht="18.95" hidden="1" customHeight="1">
      <c r="A193" s="21" t="s">
        <v>80</v>
      </c>
      <c r="B193" s="19">
        <v>313</v>
      </c>
      <c r="C193" s="19"/>
      <c r="D193" s="23">
        <f>'[1]Chi tiet so du (2)'!D120</f>
        <v>34395086654</v>
      </c>
      <c r="E193" s="22">
        <v>52544167997</v>
      </c>
    </row>
    <row r="194" spans="1:11" ht="18.95" hidden="1" customHeight="1">
      <c r="A194" s="21" t="s">
        <v>81</v>
      </c>
      <c r="B194" s="19">
        <v>314</v>
      </c>
      <c r="C194" s="19" t="s">
        <v>82</v>
      </c>
      <c r="D194" s="25">
        <f>'[1]TH so du'!D111</f>
        <v>9268951715</v>
      </c>
      <c r="E194" s="22">
        <v>7406855111</v>
      </c>
    </row>
    <row r="195" spans="1:11" ht="18.95" hidden="1" customHeight="1">
      <c r="A195" s="21" t="s">
        <v>83</v>
      </c>
      <c r="B195" s="19">
        <v>315</v>
      </c>
      <c r="C195" s="19"/>
      <c r="D195" s="22">
        <f>'[1]TH so du'!D116</f>
        <v>6108529487</v>
      </c>
      <c r="E195" s="22">
        <v>6568449650</v>
      </c>
    </row>
    <row r="196" spans="1:11" ht="18.95" hidden="1" customHeight="1">
      <c r="A196" s="21" t="s">
        <v>84</v>
      </c>
      <c r="B196" s="19">
        <v>316</v>
      </c>
      <c r="C196" s="19" t="s">
        <v>85</v>
      </c>
      <c r="D196" s="22">
        <f>'[1]TH so du'!D117</f>
        <v>3294821179</v>
      </c>
      <c r="E196" s="22">
        <v>1814880985</v>
      </c>
    </row>
    <row r="197" spans="1:11" ht="18.95" hidden="1" customHeight="1">
      <c r="A197" s="21" t="s">
        <v>86</v>
      </c>
      <c r="B197" s="19">
        <v>317</v>
      </c>
      <c r="C197" s="19"/>
      <c r="D197" s="46">
        <v>0</v>
      </c>
      <c r="E197" s="46">
        <v>0</v>
      </c>
    </row>
    <row r="198" spans="1:11" ht="18.95" hidden="1" customHeight="1">
      <c r="A198" s="21" t="s">
        <v>87</v>
      </c>
      <c r="B198" s="19">
        <v>318</v>
      </c>
      <c r="C198" s="19"/>
      <c r="D198" s="22">
        <v>0</v>
      </c>
      <c r="E198" s="22">
        <v>0</v>
      </c>
    </row>
    <row r="199" spans="1:11" ht="18.95" hidden="1" customHeight="1">
      <c r="A199" s="21" t="s">
        <v>88</v>
      </c>
      <c r="B199" s="19">
        <v>319</v>
      </c>
      <c r="C199" s="19" t="s">
        <v>89</v>
      </c>
      <c r="D199" s="47">
        <f>'[1]Chi tiet so du (2)'!D357+'[1]Chi tiet so du (2)'!D393</f>
        <v>10872444151</v>
      </c>
      <c r="E199" s="22">
        <v>10374468074</v>
      </c>
    </row>
    <row r="200" spans="1:11" ht="18.95" hidden="1" customHeight="1">
      <c r="A200" s="21" t="s">
        <v>90</v>
      </c>
      <c r="B200" s="19">
        <v>320</v>
      </c>
      <c r="C200" s="19"/>
      <c r="D200" s="22">
        <v>0</v>
      </c>
      <c r="E200" s="22">
        <v>0</v>
      </c>
    </row>
    <row r="201" spans="1:11" ht="18.95" hidden="1" customHeight="1">
      <c r="A201" s="21" t="s">
        <v>91</v>
      </c>
      <c r="B201" s="19">
        <v>323</v>
      </c>
      <c r="C201" s="19"/>
      <c r="D201" s="22">
        <f>'[1]TH so du'!D130</f>
        <v>1293981006</v>
      </c>
      <c r="E201" s="22">
        <v>1449006006</v>
      </c>
    </row>
    <row r="202" spans="1:11" ht="18.95" hidden="1" customHeight="1">
      <c r="A202" s="17" t="s">
        <v>92</v>
      </c>
      <c r="B202" s="18">
        <v>330</v>
      </c>
      <c r="C202" s="18"/>
      <c r="D202" s="20">
        <f>D203+D204+D205+D206+D207+D209+D210+D211+D212</f>
        <v>5438703282</v>
      </c>
      <c r="E202" s="20">
        <v>6208692584</v>
      </c>
    </row>
    <row r="203" spans="1:11" ht="18.95" hidden="1" customHeight="1">
      <c r="A203" s="21" t="s">
        <v>93</v>
      </c>
      <c r="B203" s="19">
        <v>331</v>
      </c>
      <c r="C203" s="19"/>
      <c r="D203" s="22">
        <v>0</v>
      </c>
      <c r="E203" s="22">
        <v>0</v>
      </c>
    </row>
    <row r="204" spans="1:11" ht="18.95" hidden="1" customHeight="1">
      <c r="A204" s="21" t="s">
        <v>94</v>
      </c>
      <c r="B204" s="19">
        <v>332</v>
      </c>
      <c r="C204" s="19" t="s">
        <v>95</v>
      </c>
      <c r="D204" s="22">
        <v>0</v>
      </c>
      <c r="E204" s="22">
        <v>0</v>
      </c>
    </row>
    <row r="205" spans="1:11" ht="18.95" hidden="1" customHeight="1">
      <c r="A205" s="21" t="s">
        <v>96</v>
      </c>
      <c r="B205" s="19">
        <v>333</v>
      </c>
      <c r="C205" s="19"/>
      <c r="D205" s="22">
        <v>0</v>
      </c>
      <c r="E205" s="22">
        <v>0</v>
      </c>
    </row>
    <row r="206" spans="1:11" s="50" customFormat="1" ht="18.95" hidden="1" customHeight="1">
      <c r="A206" s="48" t="s">
        <v>97</v>
      </c>
      <c r="B206" s="49">
        <v>334</v>
      </c>
      <c r="C206" s="49" t="s">
        <v>98</v>
      </c>
      <c r="D206" s="25">
        <f>'[1]TH so du'!D129</f>
        <v>5438703282</v>
      </c>
      <c r="E206" s="25">
        <v>6208692584</v>
      </c>
      <c r="F206"/>
      <c r="G206"/>
      <c r="H206"/>
      <c r="I206"/>
      <c r="J206"/>
      <c r="K206"/>
    </row>
    <row r="207" spans="1:11" ht="18.95" hidden="1" customHeight="1">
      <c r="A207" s="51" t="s">
        <v>99</v>
      </c>
      <c r="B207" s="29">
        <v>335</v>
      </c>
      <c r="C207" s="29" t="s">
        <v>71</v>
      </c>
      <c r="D207" s="30">
        <v>0</v>
      </c>
      <c r="E207" s="30">
        <v>0</v>
      </c>
    </row>
    <row r="208" spans="1:11" s="16" customFormat="1" ht="15.75" hidden="1">
      <c r="A208" s="31">
        <v>1</v>
      </c>
      <c r="B208" s="32">
        <v>2</v>
      </c>
      <c r="C208" s="32">
        <v>3</v>
      </c>
      <c r="D208" s="32">
        <v>4</v>
      </c>
      <c r="E208" s="32">
        <v>4</v>
      </c>
    </row>
    <row r="209" spans="1:5" ht="19.5" hidden="1" customHeight="1">
      <c r="A209" s="52" t="s">
        <v>100</v>
      </c>
      <c r="B209" s="14">
        <v>336</v>
      </c>
      <c r="C209" s="14"/>
      <c r="D209" s="34">
        <v>0</v>
      </c>
      <c r="E209" s="34">
        <v>0</v>
      </c>
    </row>
    <row r="210" spans="1:5" ht="19.5" hidden="1" customHeight="1">
      <c r="A210" s="21" t="s">
        <v>101</v>
      </c>
      <c r="B210" s="19">
        <v>337</v>
      </c>
      <c r="C210" s="19"/>
      <c r="D210" s="22">
        <v>0</v>
      </c>
      <c r="E210" s="22">
        <v>0</v>
      </c>
    </row>
    <row r="211" spans="1:5" ht="19.5" hidden="1" customHeight="1">
      <c r="A211" s="21" t="s">
        <v>102</v>
      </c>
      <c r="B211" s="19">
        <v>338</v>
      </c>
      <c r="C211" s="19"/>
      <c r="D211" s="22">
        <v>0</v>
      </c>
      <c r="E211" s="22">
        <v>0</v>
      </c>
    </row>
    <row r="212" spans="1:5" ht="19.5" hidden="1" customHeight="1">
      <c r="A212" s="21" t="s">
        <v>103</v>
      </c>
      <c r="B212" s="19">
        <v>338</v>
      </c>
      <c r="C212" s="19"/>
      <c r="D212" s="22">
        <v>0</v>
      </c>
      <c r="E212" s="22">
        <v>0</v>
      </c>
    </row>
    <row r="213" spans="1:5" ht="19.5" hidden="1" customHeight="1">
      <c r="A213" s="26" t="s">
        <v>104</v>
      </c>
      <c r="B213" s="18">
        <v>400</v>
      </c>
      <c r="C213" s="18"/>
      <c r="D213" s="20">
        <f>D214+D227</f>
        <v>7033731811</v>
      </c>
      <c r="E213" s="20">
        <v>21124007320</v>
      </c>
    </row>
    <row r="214" spans="1:5" ht="19.5" hidden="1" customHeight="1">
      <c r="A214" s="17" t="s">
        <v>105</v>
      </c>
      <c r="B214" s="18">
        <v>410</v>
      </c>
      <c r="C214" s="18" t="s">
        <v>106</v>
      </c>
      <c r="D214" s="20">
        <f>SUM(D215:D226)</f>
        <v>7033731811</v>
      </c>
      <c r="E214" s="20">
        <v>21124007320</v>
      </c>
    </row>
    <row r="215" spans="1:5" ht="19.5" hidden="1" customHeight="1">
      <c r="A215" s="21" t="s">
        <v>107</v>
      </c>
      <c r="B215" s="19">
        <v>411</v>
      </c>
      <c r="C215" s="19"/>
      <c r="D215" s="22">
        <f>'[1]TH so du'!D133</f>
        <v>29593140000</v>
      </c>
      <c r="E215" s="22">
        <v>29593140000</v>
      </c>
    </row>
    <row r="216" spans="1:5" ht="19.5" hidden="1" customHeight="1">
      <c r="A216" s="21" t="s">
        <v>108</v>
      </c>
      <c r="B216" s="19">
        <v>412</v>
      </c>
      <c r="C216" s="19"/>
      <c r="D216" s="22">
        <v>0</v>
      </c>
      <c r="E216" s="22">
        <v>0</v>
      </c>
    </row>
    <row r="217" spans="1:5" ht="19.5" hidden="1" customHeight="1">
      <c r="A217" s="21" t="s">
        <v>109</v>
      </c>
      <c r="B217" s="19">
        <v>413</v>
      </c>
      <c r="C217" s="19"/>
      <c r="D217" s="22">
        <v>0</v>
      </c>
      <c r="E217" s="22">
        <v>0</v>
      </c>
    </row>
    <row r="218" spans="1:5" ht="19.5" hidden="1" customHeight="1">
      <c r="A218" s="21" t="s">
        <v>110</v>
      </c>
      <c r="B218" s="19">
        <v>414</v>
      </c>
      <c r="C218" s="19"/>
      <c r="D218" s="22">
        <v>0</v>
      </c>
      <c r="E218" s="22">
        <v>0</v>
      </c>
    </row>
    <row r="219" spans="1:5" ht="19.5" hidden="1" customHeight="1">
      <c r="A219" s="21" t="s">
        <v>111</v>
      </c>
      <c r="B219" s="19">
        <v>415</v>
      </c>
      <c r="C219" s="19"/>
      <c r="D219" s="22">
        <v>0</v>
      </c>
      <c r="E219" s="22">
        <v>0</v>
      </c>
    </row>
    <row r="220" spans="1:5" ht="19.5" hidden="1" customHeight="1">
      <c r="A220" s="21" t="s">
        <v>112</v>
      </c>
      <c r="B220" s="19">
        <v>416</v>
      </c>
      <c r="C220" s="19"/>
      <c r="D220" s="22">
        <v>0</v>
      </c>
      <c r="E220" s="22">
        <v>0</v>
      </c>
    </row>
    <row r="221" spans="1:5" ht="19.5" hidden="1" customHeight="1">
      <c r="A221" s="21" t="s">
        <v>113</v>
      </c>
      <c r="B221" s="19">
        <v>417</v>
      </c>
      <c r="C221" s="19"/>
      <c r="D221" s="22">
        <f>'[1]TH so du'!D134</f>
        <v>3721146633</v>
      </c>
      <c r="E221" s="22">
        <v>3721146633</v>
      </c>
    </row>
    <row r="222" spans="1:5" ht="19.5" hidden="1" customHeight="1">
      <c r="A222" s="21" t="s">
        <v>114</v>
      </c>
      <c r="B222" s="19">
        <v>418</v>
      </c>
      <c r="C222" s="19"/>
      <c r="D222" s="22">
        <f>'[1]TH so du'!D135</f>
        <v>668124305</v>
      </c>
      <c r="E222" s="22">
        <v>668124305</v>
      </c>
    </row>
    <row r="223" spans="1:5" ht="19.5" hidden="1" customHeight="1">
      <c r="A223" s="21" t="s">
        <v>115</v>
      </c>
      <c r="B223" s="19">
        <v>419</v>
      </c>
      <c r="C223" s="19"/>
      <c r="D223" s="22">
        <v>0</v>
      </c>
      <c r="E223" s="22">
        <v>0</v>
      </c>
    </row>
    <row r="224" spans="1:5" ht="19.5" hidden="1" customHeight="1">
      <c r="A224" s="21" t="s">
        <v>116</v>
      </c>
      <c r="B224" s="19">
        <v>420</v>
      </c>
      <c r="C224" s="19"/>
      <c r="D224" s="22">
        <f>-'[1]TH so du'!C136</f>
        <v>-26948679127</v>
      </c>
      <c r="E224" s="22">
        <v>-12858403618</v>
      </c>
    </row>
    <row r="225" spans="1:7" ht="19.5" hidden="1" customHeight="1">
      <c r="A225" s="21" t="s">
        <v>117</v>
      </c>
      <c r="B225" s="19">
        <v>421</v>
      </c>
      <c r="C225" s="19"/>
      <c r="D225" s="22">
        <v>0</v>
      </c>
      <c r="E225" s="22">
        <v>0</v>
      </c>
    </row>
    <row r="226" spans="1:7" ht="19.5" hidden="1" customHeight="1">
      <c r="A226" s="21" t="s">
        <v>118</v>
      </c>
      <c r="B226" s="19">
        <v>422</v>
      </c>
      <c r="C226" s="19"/>
      <c r="D226" s="22">
        <v>0</v>
      </c>
      <c r="E226" s="22">
        <v>0</v>
      </c>
    </row>
    <row r="227" spans="1:7" ht="19.5" hidden="1" customHeight="1">
      <c r="A227" s="17" t="s">
        <v>119</v>
      </c>
      <c r="B227" s="18">
        <v>430</v>
      </c>
      <c r="C227" s="18"/>
      <c r="D227" s="53">
        <f>SUM(D228:D229)</f>
        <v>0</v>
      </c>
      <c r="E227" s="53">
        <v>0</v>
      </c>
    </row>
    <row r="228" spans="1:7" ht="19.5" hidden="1" customHeight="1">
      <c r="A228" s="21" t="s">
        <v>120</v>
      </c>
      <c r="B228" s="19">
        <v>432</v>
      </c>
      <c r="C228" s="19" t="s">
        <v>121</v>
      </c>
      <c r="D228" s="22">
        <v>0</v>
      </c>
      <c r="E228" s="22">
        <v>0</v>
      </c>
    </row>
    <row r="229" spans="1:7" ht="19.5" hidden="1" customHeight="1">
      <c r="A229" s="36" t="s">
        <v>122</v>
      </c>
      <c r="B229" s="37">
        <v>433</v>
      </c>
      <c r="C229" s="37"/>
      <c r="D229" s="38">
        <v>0</v>
      </c>
      <c r="E229" s="38">
        <v>0</v>
      </c>
    </row>
    <row r="230" spans="1:7" ht="24" hidden="1" customHeight="1" thickBot="1">
      <c r="A230" s="54" t="s">
        <v>123</v>
      </c>
      <c r="B230" s="55">
        <v>440</v>
      </c>
      <c r="C230" s="55"/>
      <c r="D230" s="56">
        <f>D189+D213</f>
        <v>286562347479</v>
      </c>
      <c r="E230" s="56">
        <f>E189+E213</f>
        <v>309669646669</v>
      </c>
      <c r="F230" s="57">
        <f>D230-D187</f>
        <v>0</v>
      </c>
      <c r="G230" s="57">
        <f>E230-E187</f>
        <v>0</v>
      </c>
    </row>
    <row r="231" spans="1:7" ht="9" hidden="1" customHeight="1" thickTop="1">
      <c r="A231" s="58"/>
      <c r="B231" s="58"/>
      <c r="C231" s="58"/>
      <c r="D231" s="59"/>
      <c r="E231" s="58"/>
    </row>
    <row r="232" spans="1:7" ht="24.75" hidden="1" customHeight="1">
      <c r="A232" s="60" t="s">
        <v>124</v>
      </c>
      <c r="B232" s="60"/>
      <c r="C232" s="60"/>
      <c r="D232" s="60"/>
      <c r="E232" s="60"/>
    </row>
    <row r="233" spans="1:7" ht="9.75" hidden="1" customHeight="1" thickBot="1">
      <c r="A233" s="58"/>
      <c r="B233" s="58"/>
      <c r="C233" s="58"/>
      <c r="D233" s="58"/>
      <c r="E233" s="58"/>
    </row>
    <row r="234" spans="1:7" ht="36.75" hidden="1" customHeight="1" thickTop="1">
      <c r="A234" s="61" t="s">
        <v>125</v>
      </c>
      <c r="B234" s="61"/>
      <c r="C234" s="10" t="s">
        <v>9</v>
      </c>
      <c r="D234" s="9" t="s">
        <v>126</v>
      </c>
      <c r="E234" s="9" t="s">
        <v>11</v>
      </c>
    </row>
    <row r="235" spans="1:7" ht="18.75" hidden="1" customHeight="1">
      <c r="A235" s="62" t="s">
        <v>127</v>
      </c>
      <c r="B235" s="63"/>
      <c r="C235" s="64">
        <v>24</v>
      </c>
      <c r="D235" s="34"/>
      <c r="E235" s="34"/>
    </row>
    <row r="236" spans="1:7" ht="18.75" hidden="1" customHeight="1">
      <c r="A236" s="65" t="s">
        <v>128</v>
      </c>
      <c r="B236" s="66"/>
      <c r="C236" s="67"/>
      <c r="D236" s="22"/>
      <c r="E236" s="22"/>
    </row>
    <row r="237" spans="1:7" ht="18.75" hidden="1" customHeight="1">
      <c r="A237" s="65" t="s">
        <v>129</v>
      </c>
      <c r="B237" s="66"/>
      <c r="C237" s="67"/>
      <c r="D237" s="22"/>
      <c r="E237" s="22"/>
    </row>
    <row r="238" spans="1:7" ht="18.75" hidden="1" customHeight="1">
      <c r="A238" s="65" t="s">
        <v>130</v>
      </c>
      <c r="B238" s="66"/>
      <c r="C238" s="67"/>
      <c r="D238" s="22"/>
      <c r="E238" s="22"/>
    </row>
    <row r="239" spans="1:7" ht="18.75" hidden="1" customHeight="1">
      <c r="A239" s="65" t="s">
        <v>131</v>
      </c>
      <c r="B239" s="66"/>
      <c r="C239" s="67"/>
      <c r="D239" s="22"/>
      <c r="E239" s="22"/>
    </row>
    <row r="240" spans="1:7" ht="18.75" hidden="1" customHeight="1" thickBot="1">
      <c r="A240" s="68" t="s">
        <v>132</v>
      </c>
      <c r="B240" s="69"/>
      <c r="C240" s="70"/>
      <c r="D240" s="71"/>
      <c r="E240" s="71"/>
    </row>
    <row r="241" spans="1:5" ht="15.75" hidden="1" thickTop="1">
      <c r="D241" s="57"/>
    </row>
    <row r="242" spans="1:5" ht="19.5" hidden="1" customHeight="1">
      <c r="A242" s="72"/>
      <c r="B242" s="73"/>
      <c r="C242" s="74" t="s">
        <v>139</v>
      </c>
      <c r="D242" s="74"/>
      <c r="E242" s="74"/>
    </row>
    <row r="243" spans="1:5" ht="22.5" hidden="1" customHeight="1">
      <c r="A243" s="75" t="s">
        <v>134</v>
      </c>
      <c r="B243" s="75"/>
      <c r="C243" s="75" t="s">
        <v>135</v>
      </c>
      <c r="D243" s="75"/>
      <c r="E243" s="75"/>
    </row>
    <row r="244" spans="1:5" ht="19.5" hidden="1" customHeight="1">
      <c r="A244" s="76"/>
      <c r="B244" s="76"/>
      <c r="C244" s="76"/>
      <c r="D244" s="77"/>
    </row>
    <row r="245" spans="1:5" ht="19.5" hidden="1" customHeight="1">
      <c r="A245" s="76"/>
      <c r="B245" s="76"/>
      <c r="C245" s="76"/>
      <c r="D245" s="77"/>
    </row>
    <row r="246" spans="1:5" ht="19.5" hidden="1" customHeight="1">
      <c r="C246" s="58"/>
      <c r="D246" s="58"/>
    </row>
    <row r="247" spans="1:5" ht="19.5" hidden="1" customHeight="1"/>
    <row r="248" spans="1:5" ht="21" hidden="1" customHeight="1">
      <c r="A248" s="78" t="s">
        <v>136</v>
      </c>
      <c r="B248" s="78"/>
      <c r="C248" s="78" t="s">
        <v>137</v>
      </c>
      <c r="D248" s="79"/>
      <c r="E248" s="79"/>
    </row>
    <row r="249" spans="1:5" ht="27" customHeight="1">
      <c r="A249" s="1" t="s">
        <v>0</v>
      </c>
      <c r="B249" s="2" t="s">
        <v>1</v>
      </c>
      <c r="C249" s="2"/>
      <c r="D249" s="2"/>
      <c r="E249" s="2"/>
    </row>
    <row r="250" spans="1:5" ht="18.75" customHeight="1">
      <c r="A250" s="3" t="s">
        <v>2</v>
      </c>
      <c r="B250" s="4" t="s">
        <v>3</v>
      </c>
      <c r="C250" s="4"/>
      <c r="D250" s="4"/>
      <c r="E250" s="4"/>
    </row>
    <row r="251" spans="1:5" ht="18.75" customHeight="1">
      <c r="A251" s="5"/>
      <c r="B251" s="4" t="s">
        <v>4</v>
      </c>
      <c r="C251" s="4"/>
      <c r="D251" s="4"/>
      <c r="E251" s="4"/>
    </row>
    <row r="252" spans="1:5" ht="14.25" customHeight="1">
      <c r="B252" s="4"/>
      <c r="C252" s="4"/>
      <c r="D252" s="4"/>
      <c r="E252" s="4"/>
    </row>
    <row r="253" spans="1:5" ht="29.25" customHeight="1">
      <c r="A253" s="6" t="s">
        <v>5</v>
      </c>
      <c r="B253" s="6"/>
      <c r="C253" s="6"/>
      <c r="D253" s="6"/>
      <c r="E253" s="6"/>
    </row>
    <row r="254" spans="1:5" ht="21" customHeight="1">
      <c r="A254" s="7" t="s">
        <v>140</v>
      </c>
      <c r="B254" s="7"/>
      <c r="C254" s="7"/>
      <c r="D254" s="7"/>
      <c r="E254" s="7"/>
    </row>
    <row r="255" spans="1:5" ht="12" customHeight="1" thickBot="1"/>
    <row r="256" spans="1:5" ht="34.5" customHeight="1" thickTop="1">
      <c r="A256" s="8" t="s">
        <v>7</v>
      </c>
      <c r="B256" s="9" t="s">
        <v>8</v>
      </c>
      <c r="C256" s="10" t="s">
        <v>9</v>
      </c>
      <c r="D256" s="9" t="s">
        <v>10</v>
      </c>
      <c r="E256" s="9" t="s">
        <v>11</v>
      </c>
    </row>
    <row r="257" spans="1:12" ht="20.25" customHeight="1">
      <c r="A257" s="11">
        <v>1</v>
      </c>
      <c r="B257" s="11">
        <v>2</v>
      </c>
      <c r="C257" s="11">
        <v>3</v>
      </c>
      <c r="D257" s="11">
        <v>4</v>
      </c>
      <c r="E257" s="11">
        <v>5</v>
      </c>
    </row>
    <row r="258" spans="1:12" s="16" customFormat="1" ht="24" customHeight="1">
      <c r="A258" s="12" t="s">
        <v>12</v>
      </c>
      <c r="B258" s="13">
        <v>100</v>
      </c>
      <c r="C258" s="14"/>
      <c r="D258" s="15">
        <f>D259+D262+D265+D272+D275</f>
        <v>259650137004</v>
      </c>
      <c r="E258" s="15">
        <f>E259+E262+E265+E272+E275</f>
        <v>287382760383</v>
      </c>
      <c r="F258"/>
      <c r="G258"/>
      <c r="H258"/>
      <c r="I258"/>
      <c r="J258"/>
      <c r="K258"/>
    </row>
    <row r="259" spans="1:12" s="16" customFormat="1" ht="21" customHeight="1">
      <c r="A259" s="17" t="s">
        <v>13</v>
      </c>
      <c r="B259" s="18">
        <v>110</v>
      </c>
      <c r="C259" s="19" t="s">
        <v>14</v>
      </c>
      <c r="D259" s="20">
        <f>SUM(D260:D261)</f>
        <v>148970918</v>
      </c>
      <c r="E259" s="20">
        <f>SUM(E260:E261)</f>
        <v>2235624619</v>
      </c>
      <c r="F259"/>
      <c r="G259"/>
      <c r="H259"/>
      <c r="I259"/>
      <c r="J259"/>
      <c r="K259"/>
    </row>
    <row r="260" spans="1:12" s="16" customFormat="1" ht="18">
      <c r="A260" s="21" t="s">
        <v>15</v>
      </c>
      <c r="B260" s="19">
        <v>111</v>
      </c>
      <c r="C260" s="19"/>
      <c r="D260" s="22">
        <f>'[1]TH so du'!C156+'[1]TH so du'!C157</f>
        <v>148970918</v>
      </c>
      <c r="E260" s="22">
        <v>2235624619</v>
      </c>
      <c r="F260"/>
      <c r="G260"/>
      <c r="H260"/>
      <c r="I260"/>
      <c r="J260"/>
      <c r="K260"/>
    </row>
    <row r="261" spans="1:12" s="16" customFormat="1" ht="18">
      <c r="A261" s="21" t="s">
        <v>16</v>
      </c>
      <c r="B261" s="19">
        <v>112</v>
      </c>
      <c r="C261" s="19"/>
      <c r="D261" s="22">
        <v>0</v>
      </c>
      <c r="E261" s="22">
        <v>0</v>
      </c>
      <c r="F261"/>
      <c r="G261"/>
      <c r="H261"/>
      <c r="I261"/>
      <c r="J261"/>
      <c r="K261"/>
    </row>
    <row r="262" spans="1:12" s="16" customFormat="1" ht="21" customHeight="1">
      <c r="A262" s="17" t="s">
        <v>17</v>
      </c>
      <c r="B262" s="18">
        <v>120</v>
      </c>
      <c r="C262" s="19" t="s">
        <v>18</v>
      </c>
      <c r="D262" s="20">
        <f>SUM(D263:D264)</f>
        <v>0</v>
      </c>
      <c r="E262" s="20">
        <v>0</v>
      </c>
      <c r="F262"/>
      <c r="G262"/>
      <c r="H262"/>
      <c r="I262"/>
      <c r="J262"/>
      <c r="K262"/>
    </row>
    <row r="263" spans="1:12" s="16" customFormat="1" ht="18">
      <c r="A263" s="21" t="s">
        <v>19</v>
      </c>
      <c r="B263" s="19">
        <v>121</v>
      </c>
      <c r="C263" s="19"/>
      <c r="D263" s="22">
        <v>0</v>
      </c>
      <c r="E263" s="22">
        <v>0</v>
      </c>
      <c r="F263"/>
      <c r="G263"/>
      <c r="H263"/>
      <c r="I263"/>
      <c r="J263"/>
      <c r="K263"/>
    </row>
    <row r="264" spans="1:12" s="16" customFormat="1" ht="18">
      <c r="A264" s="21" t="s">
        <v>20</v>
      </c>
      <c r="B264" s="19">
        <v>129</v>
      </c>
      <c r="C264" s="19"/>
      <c r="D264" s="22">
        <v>0</v>
      </c>
      <c r="E264" s="22">
        <v>0</v>
      </c>
      <c r="F264"/>
      <c r="G264"/>
      <c r="H264"/>
      <c r="I264"/>
      <c r="J264"/>
      <c r="K264"/>
    </row>
    <row r="265" spans="1:12" s="16" customFormat="1" ht="21" customHeight="1">
      <c r="A265" s="17" t="s">
        <v>21</v>
      </c>
      <c r="B265" s="18">
        <v>130</v>
      </c>
      <c r="C265" s="19"/>
      <c r="D265" s="20">
        <f>SUM(D266:D271)</f>
        <v>108180429143</v>
      </c>
      <c r="E265" s="20">
        <v>125564079740</v>
      </c>
      <c r="F265"/>
      <c r="G265"/>
      <c r="H265"/>
      <c r="I265"/>
      <c r="J265"/>
      <c r="K265"/>
    </row>
    <row r="266" spans="1:12" s="16" customFormat="1" ht="18">
      <c r="A266" s="21" t="s">
        <v>22</v>
      </c>
      <c r="B266" s="19">
        <v>131</v>
      </c>
      <c r="C266" s="19"/>
      <c r="D266" s="23">
        <f>'[1]Chi tiet so du (3)'!C120</f>
        <v>102048852056</v>
      </c>
      <c r="E266" s="22">
        <v>125020847677</v>
      </c>
      <c r="F266"/>
      <c r="G266"/>
      <c r="H266"/>
      <c r="I266"/>
      <c r="J266"/>
      <c r="K266"/>
    </row>
    <row r="267" spans="1:12" s="16" customFormat="1" ht="18">
      <c r="A267" s="21" t="s">
        <v>23</v>
      </c>
      <c r="B267" s="19">
        <v>132</v>
      </c>
      <c r="C267" s="19"/>
      <c r="D267" s="23">
        <f>'[1]Chi tiet so du (3)'!C356</f>
        <v>5703523394</v>
      </c>
      <c r="E267" s="22">
        <v>4414850634</v>
      </c>
      <c r="F267"/>
      <c r="G267"/>
      <c r="H267"/>
      <c r="I267"/>
      <c r="J267"/>
      <c r="K267"/>
    </row>
    <row r="268" spans="1:12" s="16" customFormat="1" ht="18">
      <c r="A268" s="21" t="s">
        <v>24</v>
      </c>
      <c r="B268" s="19">
        <v>133</v>
      </c>
      <c r="C268" s="19"/>
      <c r="D268" s="22">
        <f>'[1]Chi tiet so du (3)'!C149</f>
        <v>6867239280</v>
      </c>
      <c r="E268" s="22">
        <v>0</v>
      </c>
      <c r="F268"/>
      <c r="G268"/>
      <c r="H268"/>
      <c r="I268"/>
      <c r="J268"/>
      <c r="K268"/>
      <c r="L268" s="24"/>
    </row>
    <row r="269" spans="1:12" s="16" customFormat="1" ht="18">
      <c r="A269" s="21" t="s">
        <v>25</v>
      </c>
      <c r="B269" s="19">
        <v>134</v>
      </c>
      <c r="C269" s="19"/>
      <c r="D269" s="22">
        <v>0</v>
      </c>
      <c r="E269" s="22">
        <v>0</v>
      </c>
      <c r="F269"/>
      <c r="G269"/>
      <c r="H269"/>
      <c r="I269"/>
      <c r="J269"/>
      <c r="K269"/>
    </row>
    <row r="270" spans="1:12" s="16" customFormat="1" ht="18">
      <c r="A270" s="21" t="s">
        <v>26</v>
      </c>
      <c r="B270" s="19">
        <v>135</v>
      </c>
      <c r="C270" s="19" t="s">
        <v>27</v>
      </c>
      <c r="D270" s="25">
        <f>'[1]Chi tiet so du (3)'!C174+'[1]Chi tiet so du (3)'!C415</f>
        <v>1061470863</v>
      </c>
      <c r="E270" s="22">
        <v>3629037879</v>
      </c>
      <c r="F270"/>
      <c r="G270"/>
      <c r="H270"/>
      <c r="I270"/>
      <c r="J270"/>
      <c r="K270"/>
    </row>
    <row r="271" spans="1:12" s="16" customFormat="1" ht="18">
      <c r="A271" s="21" t="s">
        <v>28</v>
      </c>
      <c r="B271" s="19">
        <v>139</v>
      </c>
      <c r="C271" s="19"/>
      <c r="D271" s="22">
        <f>-'[1]TH so du'!D163</f>
        <v>-7500656450</v>
      </c>
      <c r="E271" s="22">
        <v>-7500656450</v>
      </c>
      <c r="F271"/>
      <c r="G271"/>
      <c r="H271"/>
      <c r="I271"/>
      <c r="J271"/>
      <c r="K271"/>
    </row>
    <row r="272" spans="1:12" s="16" customFormat="1" ht="21" customHeight="1">
      <c r="A272" s="17" t="s">
        <v>29</v>
      </c>
      <c r="B272" s="18">
        <v>140</v>
      </c>
      <c r="C272" s="19"/>
      <c r="D272" s="20">
        <f>SUM(D273:D274)</f>
        <v>151025357889</v>
      </c>
      <c r="E272" s="20">
        <v>156392877864</v>
      </c>
      <c r="F272"/>
      <c r="G272"/>
      <c r="H272"/>
      <c r="I272"/>
      <c r="J272"/>
      <c r="K272"/>
    </row>
    <row r="273" spans="1:11" s="16" customFormat="1" ht="18">
      <c r="A273" s="21" t="s">
        <v>30</v>
      </c>
      <c r="B273" s="19">
        <v>141</v>
      </c>
      <c r="C273" s="19" t="s">
        <v>31</v>
      </c>
      <c r="D273" s="22">
        <f>'[1]TH so du'!C166+'[1]TH so du'!C173</f>
        <v>151025357889</v>
      </c>
      <c r="E273" s="22">
        <v>156392877864</v>
      </c>
      <c r="F273"/>
      <c r="G273"/>
      <c r="H273"/>
      <c r="I273"/>
      <c r="J273"/>
      <c r="K273"/>
    </row>
    <row r="274" spans="1:11" s="16" customFormat="1" ht="18">
      <c r="A274" s="21" t="s">
        <v>32</v>
      </c>
      <c r="B274" s="19">
        <v>149</v>
      </c>
      <c r="C274" s="19"/>
      <c r="D274" s="22">
        <v>0</v>
      </c>
      <c r="E274" s="22">
        <v>0</v>
      </c>
      <c r="F274"/>
      <c r="G274"/>
      <c r="H274"/>
      <c r="I274"/>
      <c r="J274"/>
      <c r="K274"/>
    </row>
    <row r="275" spans="1:11" s="16" customFormat="1" ht="21.75" customHeight="1">
      <c r="A275" s="17" t="s">
        <v>33</v>
      </c>
      <c r="B275" s="18">
        <v>150</v>
      </c>
      <c r="C275" s="19"/>
      <c r="D275" s="20">
        <f>SUM(D276:D279)</f>
        <v>295379054</v>
      </c>
      <c r="E275" s="20">
        <v>3190178160</v>
      </c>
      <c r="F275"/>
      <c r="G275"/>
      <c r="H275"/>
      <c r="I275"/>
      <c r="J275"/>
      <c r="K275"/>
    </row>
    <row r="276" spans="1:11" s="16" customFormat="1" ht="18">
      <c r="A276" s="21" t="s">
        <v>34</v>
      </c>
      <c r="B276" s="19">
        <v>151</v>
      </c>
      <c r="C276" s="19"/>
      <c r="D276" s="22">
        <f>'[1]TH so du'!C165</f>
        <v>32740621</v>
      </c>
      <c r="E276" s="22">
        <v>2130479650</v>
      </c>
      <c r="F276"/>
      <c r="G276"/>
      <c r="H276"/>
      <c r="I276"/>
      <c r="J276"/>
      <c r="K276"/>
    </row>
    <row r="277" spans="1:11" s="16" customFormat="1" ht="18">
      <c r="A277" s="21" t="s">
        <v>35</v>
      </c>
      <c r="B277" s="19">
        <v>152</v>
      </c>
      <c r="C277" s="19"/>
      <c r="D277" s="22">
        <v>0</v>
      </c>
      <c r="E277" s="22">
        <v>0</v>
      </c>
      <c r="F277"/>
      <c r="G277"/>
      <c r="H277"/>
      <c r="I277"/>
      <c r="J277"/>
      <c r="K277"/>
    </row>
    <row r="278" spans="1:11" s="16" customFormat="1" ht="18">
      <c r="A278" s="21" t="s">
        <v>36</v>
      </c>
      <c r="B278" s="19">
        <v>154</v>
      </c>
      <c r="C278" s="19" t="s">
        <v>37</v>
      </c>
      <c r="D278" s="22">
        <f>'[1]TH so du'!C186</f>
        <v>6713045</v>
      </c>
      <c r="E278" s="22">
        <v>6713045</v>
      </c>
      <c r="F278"/>
      <c r="G278"/>
      <c r="H278"/>
      <c r="I278"/>
      <c r="J278"/>
      <c r="K278"/>
    </row>
    <row r="279" spans="1:11" s="16" customFormat="1" ht="18">
      <c r="A279" s="21" t="s">
        <v>38</v>
      </c>
      <c r="B279" s="19">
        <v>158</v>
      </c>
      <c r="C279" s="19"/>
      <c r="D279" s="22">
        <f>'[1]TH so du'!C174+'[1]TH so du'!C164</f>
        <v>255925388</v>
      </c>
      <c r="E279" s="22">
        <v>1052985465</v>
      </c>
      <c r="F279"/>
      <c r="G279"/>
      <c r="H279"/>
      <c r="I279"/>
      <c r="J279"/>
      <c r="K279"/>
    </row>
    <row r="280" spans="1:11" s="16" customFormat="1" ht="21.75" customHeight="1">
      <c r="A280" s="26" t="s">
        <v>39</v>
      </c>
      <c r="B280" s="18">
        <v>200</v>
      </c>
      <c r="C280" s="19"/>
      <c r="D280" s="20">
        <f>D281+D287+D299+D302+D307</f>
        <v>16508718050</v>
      </c>
      <c r="E280" s="20">
        <v>22286886286</v>
      </c>
      <c r="F280"/>
      <c r="G280"/>
      <c r="H280"/>
      <c r="I280"/>
      <c r="J280"/>
      <c r="K280"/>
    </row>
    <row r="281" spans="1:11" s="16" customFormat="1" ht="16.5">
      <c r="A281" s="17" t="s">
        <v>40</v>
      </c>
      <c r="B281" s="18">
        <v>210</v>
      </c>
      <c r="C281" s="19"/>
      <c r="D281" s="20">
        <f>SUM(D282:D286)</f>
        <v>0</v>
      </c>
      <c r="E281" s="20">
        <v>0</v>
      </c>
      <c r="F281"/>
      <c r="G281"/>
      <c r="H281"/>
      <c r="I281"/>
      <c r="J281"/>
      <c r="K281"/>
    </row>
    <row r="282" spans="1:11" s="16" customFormat="1" ht="18">
      <c r="A282" s="21" t="s">
        <v>41</v>
      </c>
      <c r="B282" s="19">
        <v>211</v>
      </c>
      <c r="C282" s="19"/>
      <c r="D282" s="22">
        <v>0</v>
      </c>
      <c r="E282" s="22">
        <v>0</v>
      </c>
      <c r="F282"/>
      <c r="G282"/>
      <c r="H282"/>
      <c r="I282"/>
      <c r="J282"/>
      <c r="K282"/>
    </row>
    <row r="283" spans="1:11" s="16" customFormat="1" ht="18">
      <c r="A283" s="21" t="s">
        <v>42</v>
      </c>
      <c r="B283" s="19">
        <v>212</v>
      </c>
      <c r="C283" s="19"/>
      <c r="D283" s="22">
        <v>0</v>
      </c>
      <c r="E283" s="22">
        <v>0</v>
      </c>
      <c r="F283"/>
      <c r="G283"/>
      <c r="H283"/>
      <c r="I283"/>
      <c r="J283"/>
      <c r="K283"/>
    </row>
    <row r="284" spans="1:11" s="16" customFormat="1" ht="18">
      <c r="A284" s="21" t="s">
        <v>43</v>
      </c>
      <c r="B284" s="19">
        <v>213</v>
      </c>
      <c r="C284" s="19" t="s">
        <v>44</v>
      </c>
      <c r="D284" s="22">
        <v>0</v>
      </c>
      <c r="E284" s="22">
        <v>0</v>
      </c>
      <c r="F284"/>
      <c r="G284"/>
      <c r="H284"/>
      <c r="I284"/>
      <c r="J284"/>
      <c r="K284"/>
    </row>
    <row r="285" spans="1:11" s="16" customFormat="1" ht="18">
      <c r="A285" s="21" t="s">
        <v>45</v>
      </c>
      <c r="B285" s="19">
        <v>218</v>
      </c>
      <c r="C285" s="19" t="s">
        <v>46</v>
      </c>
      <c r="D285" s="22">
        <v>0</v>
      </c>
      <c r="E285" s="22">
        <v>0</v>
      </c>
      <c r="F285"/>
      <c r="G285"/>
      <c r="H285"/>
      <c r="I285"/>
      <c r="J285"/>
      <c r="K285"/>
    </row>
    <row r="286" spans="1:11" s="16" customFormat="1" ht="18">
      <c r="A286" s="21" t="s">
        <v>47</v>
      </c>
      <c r="B286" s="19">
        <v>219</v>
      </c>
      <c r="C286" s="19"/>
      <c r="D286" s="22">
        <v>0</v>
      </c>
      <c r="E286" s="22">
        <v>0</v>
      </c>
      <c r="F286"/>
      <c r="G286"/>
      <c r="H286"/>
      <c r="I286"/>
      <c r="J286"/>
      <c r="K286"/>
    </row>
    <row r="287" spans="1:11" s="16" customFormat="1" ht="23.25" customHeight="1">
      <c r="A287" s="17" t="s">
        <v>48</v>
      </c>
      <c r="B287" s="18">
        <v>220</v>
      </c>
      <c r="C287" s="19"/>
      <c r="D287" s="20">
        <f>D288+D292+D295+D298</f>
        <v>15476911706</v>
      </c>
      <c r="E287" s="20">
        <v>21254958404</v>
      </c>
      <c r="F287"/>
      <c r="G287"/>
      <c r="H287"/>
      <c r="I287"/>
      <c r="J287"/>
      <c r="K287"/>
    </row>
    <row r="288" spans="1:11" s="16" customFormat="1" ht="18">
      <c r="A288" s="21" t="s">
        <v>49</v>
      </c>
      <c r="B288" s="19">
        <v>221</v>
      </c>
      <c r="C288" s="19" t="s">
        <v>50</v>
      </c>
      <c r="D288" s="22">
        <f>D289+D291</f>
        <v>15476911706</v>
      </c>
      <c r="E288" s="22">
        <v>21254958404</v>
      </c>
      <c r="F288" s="27"/>
      <c r="G288" s="27"/>
      <c r="H288" s="27"/>
      <c r="I288"/>
      <c r="J288"/>
      <c r="K288"/>
    </row>
    <row r="289" spans="1:11" s="16" customFormat="1" ht="18">
      <c r="A289" s="28" t="s">
        <v>51</v>
      </c>
      <c r="B289" s="29">
        <v>222</v>
      </c>
      <c r="C289" s="29"/>
      <c r="D289" s="30">
        <f>'[1]TH so du'!C175</f>
        <v>96547123992</v>
      </c>
      <c r="E289" s="30">
        <v>97117835913</v>
      </c>
      <c r="F289"/>
      <c r="G289"/>
      <c r="H289"/>
      <c r="I289"/>
      <c r="J289"/>
      <c r="K289"/>
    </row>
    <row r="290" spans="1:11" s="16" customFormat="1" ht="20.25" customHeight="1">
      <c r="A290" s="31">
        <v>1</v>
      </c>
      <c r="B290" s="32">
        <v>2</v>
      </c>
      <c r="C290" s="32">
        <v>3</v>
      </c>
      <c r="D290" s="32">
        <v>4</v>
      </c>
      <c r="E290" s="32">
        <v>4</v>
      </c>
    </row>
    <row r="291" spans="1:11" s="16" customFormat="1" ht="18.95" customHeight="1">
      <c r="A291" s="33" t="s">
        <v>52</v>
      </c>
      <c r="B291" s="14">
        <v>223</v>
      </c>
      <c r="C291" s="14"/>
      <c r="D291" s="34">
        <f>-'[1]TH so du'!D181</f>
        <v>-81070212286</v>
      </c>
      <c r="E291" s="34">
        <v>-75862877509</v>
      </c>
      <c r="F291"/>
      <c r="G291"/>
      <c r="H291"/>
      <c r="I291"/>
      <c r="J291"/>
      <c r="K291"/>
    </row>
    <row r="292" spans="1:11" s="16" customFormat="1" ht="18.95" customHeight="1">
      <c r="A292" s="21" t="s">
        <v>53</v>
      </c>
      <c r="B292" s="19">
        <v>224</v>
      </c>
      <c r="C292" s="19" t="s">
        <v>54</v>
      </c>
      <c r="D292" s="22">
        <f>D293+D294</f>
        <v>0</v>
      </c>
      <c r="E292" s="22">
        <v>0</v>
      </c>
      <c r="F292"/>
      <c r="G292"/>
      <c r="H292"/>
      <c r="I292"/>
      <c r="J292"/>
      <c r="K292"/>
    </row>
    <row r="293" spans="1:11" s="16" customFormat="1" ht="18.95" customHeight="1">
      <c r="A293" s="35" t="s">
        <v>51</v>
      </c>
      <c r="B293" s="19">
        <v>225</v>
      </c>
      <c r="C293" s="19"/>
      <c r="D293" s="22">
        <v>0</v>
      </c>
      <c r="E293" s="22">
        <v>0</v>
      </c>
      <c r="F293"/>
      <c r="G293"/>
      <c r="H293"/>
      <c r="I293"/>
      <c r="J293"/>
      <c r="K293"/>
    </row>
    <row r="294" spans="1:11" s="16" customFormat="1" ht="18.95" customHeight="1">
      <c r="A294" s="35" t="s">
        <v>52</v>
      </c>
      <c r="B294" s="19">
        <v>226</v>
      </c>
      <c r="C294" s="19"/>
      <c r="D294" s="22">
        <v>0</v>
      </c>
      <c r="E294" s="22">
        <v>0</v>
      </c>
      <c r="F294"/>
      <c r="G294"/>
      <c r="H294"/>
      <c r="I294"/>
      <c r="J294"/>
      <c r="K294"/>
    </row>
    <row r="295" spans="1:11" s="16" customFormat="1" ht="18.95" customHeight="1">
      <c r="A295" s="21" t="s">
        <v>55</v>
      </c>
      <c r="B295" s="19">
        <v>227</v>
      </c>
      <c r="C295" s="19" t="s">
        <v>56</v>
      </c>
      <c r="D295" s="22">
        <f>D296+D297</f>
        <v>0</v>
      </c>
      <c r="E295" s="22">
        <v>0</v>
      </c>
      <c r="F295"/>
      <c r="G295"/>
      <c r="H295"/>
      <c r="I295"/>
      <c r="J295"/>
      <c r="K295"/>
    </row>
    <row r="296" spans="1:11" s="16" customFormat="1" ht="18.95" customHeight="1">
      <c r="A296" s="35" t="s">
        <v>51</v>
      </c>
      <c r="B296" s="19">
        <v>228</v>
      </c>
      <c r="C296" s="19"/>
      <c r="D296" s="22">
        <v>0</v>
      </c>
      <c r="E296" s="22">
        <v>0</v>
      </c>
      <c r="F296"/>
      <c r="G296"/>
      <c r="H296"/>
      <c r="I296"/>
      <c r="J296"/>
      <c r="K296"/>
    </row>
    <row r="297" spans="1:11" s="16" customFormat="1" ht="18.95" customHeight="1">
      <c r="A297" s="35" t="s">
        <v>52</v>
      </c>
      <c r="B297" s="19">
        <v>229</v>
      </c>
      <c r="C297" s="19"/>
      <c r="D297" s="22">
        <v>0</v>
      </c>
      <c r="E297" s="22">
        <v>0</v>
      </c>
      <c r="F297"/>
      <c r="G297"/>
      <c r="H297"/>
      <c r="I297"/>
      <c r="J297"/>
      <c r="K297"/>
    </row>
    <row r="298" spans="1:11" s="16" customFormat="1" ht="18.95" customHeight="1">
      <c r="A298" s="21" t="s">
        <v>57</v>
      </c>
      <c r="B298" s="19">
        <v>230</v>
      </c>
      <c r="C298" s="19" t="s">
        <v>58</v>
      </c>
      <c r="D298" s="22">
        <v>0</v>
      </c>
      <c r="E298" s="22">
        <v>0</v>
      </c>
      <c r="F298"/>
      <c r="G298"/>
      <c r="H298"/>
      <c r="I298"/>
      <c r="J298"/>
      <c r="K298"/>
    </row>
    <row r="299" spans="1:11" s="16" customFormat="1" ht="18.95" customHeight="1">
      <c r="A299" s="17" t="s">
        <v>59</v>
      </c>
      <c r="B299" s="18">
        <v>240</v>
      </c>
      <c r="C299" s="19" t="s">
        <v>60</v>
      </c>
      <c r="D299" s="20">
        <f>SUM(D300:D301)</f>
        <v>0</v>
      </c>
      <c r="E299" s="20">
        <v>0</v>
      </c>
      <c r="F299"/>
      <c r="G299"/>
      <c r="H299"/>
      <c r="I299"/>
      <c r="J299"/>
      <c r="K299"/>
    </row>
    <row r="300" spans="1:11" s="16" customFormat="1" ht="18.95" customHeight="1">
      <c r="A300" s="35" t="s">
        <v>51</v>
      </c>
      <c r="B300" s="19">
        <v>241</v>
      </c>
      <c r="C300" s="19"/>
      <c r="D300" s="22">
        <v>0</v>
      </c>
      <c r="E300" s="22">
        <v>0</v>
      </c>
      <c r="F300"/>
      <c r="G300"/>
      <c r="H300"/>
      <c r="I300"/>
      <c r="J300"/>
      <c r="K300"/>
    </row>
    <row r="301" spans="1:11" s="16" customFormat="1" ht="18.95" customHeight="1">
      <c r="A301" s="35" t="s">
        <v>52</v>
      </c>
      <c r="B301" s="19">
        <v>242</v>
      </c>
      <c r="C301" s="19"/>
      <c r="D301" s="22">
        <v>0</v>
      </c>
      <c r="E301" s="22">
        <v>0</v>
      </c>
      <c r="F301"/>
      <c r="G301"/>
      <c r="H301"/>
      <c r="I301"/>
      <c r="J301"/>
      <c r="K301"/>
    </row>
    <row r="302" spans="1:11" s="16" customFormat="1" ht="18.95" customHeight="1">
      <c r="A302" s="17" t="s">
        <v>61</v>
      </c>
      <c r="B302" s="18">
        <v>250</v>
      </c>
      <c r="C302" s="19"/>
      <c r="D302" s="20">
        <f>SUM(D303:D306)</f>
        <v>734112500</v>
      </c>
      <c r="E302" s="20">
        <v>670442500</v>
      </c>
      <c r="F302"/>
      <c r="G302"/>
      <c r="H302"/>
      <c r="I302"/>
      <c r="J302"/>
      <c r="K302"/>
    </row>
    <row r="303" spans="1:11" s="16" customFormat="1" ht="18.95" customHeight="1">
      <c r="A303" s="21" t="s">
        <v>62</v>
      </c>
      <c r="B303" s="19">
        <v>251</v>
      </c>
      <c r="C303" s="19"/>
      <c r="D303" s="22">
        <v>0</v>
      </c>
      <c r="E303" s="22">
        <v>0</v>
      </c>
      <c r="F303"/>
      <c r="G303"/>
      <c r="H303"/>
      <c r="I303"/>
      <c r="J303"/>
      <c r="K303"/>
    </row>
    <row r="304" spans="1:11" s="16" customFormat="1" ht="18.95" customHeight="1">
      <c r="A304" s="21" t="s">
        <v>63</v>
      </c>
      <c r="B304" s="19">
        <v>252</v>
      </c>
      <c r="C304" s="19"/>
      <c r="D304" s="22">
        <v>0</v>
      </c>
      <c r="E304" s="22">
        <v>0</v>
      </c>
      <c r="F304"/>
      <c r="G304"/>
      <c r="H304"/>
      <c r="I304"/>
      <c r="J304"/>
      <c r="K304"/>
    </row>
    <row r="305" spans="1:11" s="16" customFormat="1" ht="18.95" customHeight="1">
      <c r="A305" s="21" t="s">
        <v>64</v>
      </c>
      <c r="B305" s="19">
        <v>258</v>
      </c>
      <c r="C305" s="19" t="s">
        <v>65</v>
      </c>
      <c r="D305" s="22">
        <f>'[1]TH so du'!C182</f>
        <v>734112500</v>
      </c>
      <c r="E305" s="22">
        <v>670442500</v>
      </c>
      <c r="F305"/>
      <c r="G305"/>
      <c r="H305"/>
      <c r="I305"/>
      <c r="J305"/>
      <c r="K305"/>
    </row>
    <row r="306" spans="1:11" s="16" customFormat="1" ht="18.95" customHeight="1">
      <c r="A306" s="21" t="s">
        <v>66</v>
      </c>
      <c r="B306" s="19">
        <v>259</v>
      </c>
      <c r="C306" s="19"/>
      <c r="D306" s="22">
        <v>0</v>
      </c>
      <c r="E306" s="22">
        <v>0</v>
      </c>
      <c r="F306"/>
      <c r="G306"/>
      <c r="H306"/>
      <c r="I306"/>
      <c r="J306"/>
      <c r="K306"/>
    </row>
    <row r="307" spans="1:11" s="16" customFormat="1" ht="18.95" customHeight="1">
      <c r="A307" s="17" t="s">
        <v>67</v>
      </c>
      <c r="B307" s="18">
        <v>260</v>
      </c>
      <c r="C307" s="19"/>
      <c r="D307" s="20">
        <f>SUM(D308:D310)</f>
        <v>297693844</v>
      </c>
      <c r="E307" s="20">
        <v>361485382</v>
      </c>
      <c r="F307"/>
      <c r="G307"/>
      <c r="H307"/>
      <c r="I307"/>
      <c r="J307"/>
      <c r="K307"/>
    </row>
    <row r="308" spans="1:11" s="16" customFormat="1" ht="18.95" customHeight="1">
      <c r="A308" s="21" t="s">
        <v>68</v>
      </c>
      <c r="B308" s="19">
        <v>261</v>
      </c>
      <c r="C308" s="19" t="s">
        <v>69</v>
      </c>
      <c r="D308" s="22">
        <f>'[1]TH so du'!C183</f>
        <v>297693844</v>
      </c>
      <c r="E308" s="22">
        <v>361485382</v>
      </c>
      <c r="F308"/>
      <c r="G308"/>
      <c r="H308"/>
      <c r="I308"/>
      <c r="J308"/>
      <c r="K308"/>
    </row>
    <row r="309" spans="1:11" s="16" customFormat="1" ht="18.95" customHeight="1">
      <c r="A309" s="21" t="s">
        <v>70</v>
      </c>
      <c r="B309" s="19">
        <v>262</v>
      </c>
      <c r="C309" s="19" t="s">
        <v>71</v>
      </c>
      <c r="D309" s="22">
        <v>0</v>
      </c>
      <c r="E309" s="22">
        <v>0</v>
      </c>
      <c r="F309"/>
      <c r="G309"/>
      <c r="H309"/>
      <c r="I309"/>
      <c r="J309"/>
      <c r="K309"/>
    </row>
    <row r="310" spans="1:11" s="16" customFormat="1" ht="18.95" customHeight="1">
      <c r="A310" s="36" t="s">
        <v>72</v>
      </c>
      <c r="B310" s="37">
        <v>268</v>
      </c>
      <c r="C310" s="37"/>
      <c r="D310" s="38">
        <v>0</v>
      </c>
      <c r="E310" s="38">
        <v>0</v>
      </c>
      <c r="F310"/>
      <c r="G310"/>
      <c r="H310"/>
      <c r="I310"/>
      <c r="J310"/>
      <c r="K310"/>
    </row>
    <row r="311" spans="1:11" s="16" customFormat="1" ht="20.25" customHeight="1">
      <c r="A311" s="39" t="s">
        <v>73</v>
      </c>
      <c r="B311" s="40">
        <v>270</v>
      </c>
      <c r="C311" s="32"/>
      <c r="D311" s="41">
        <f>D258+D280</f>
        <v>276158855054</v>
      </c>
      <c r="E311" s="41">
        <v>309669646669</v>
      </c>
      <c r="F311"/>
      <c r="G311"/>
      <c r="H311"/>
      <c r="I311"/>
      <c r="J311"/>
      <c r="K311"/>
    </row>
    <row r="312" spans="1:11" ht="20.25" customHeight="1">
      <c r="A312" s="39" t="s">
        <v>74</v>
      </c>
      <c r="B312" s="32"/>
      <c r="C312" s="32"/>
      <c r="D312" s="42"/>
      <c r="E312" s="42"/>
    </row>
    <row r="313" spans="1:11" ht="18.95" customHeight="1">
      <c r="A313" s="43" t="s">
        <v>75</v>
      </c>
      <c r="B313" s="44">
        <v>300</v>
      </c>
      <c r="C313" s="44"/>
      <c r="D313" s="45">
        <f>D314+D326</f>
        <v>273826728048</v>
      </c>
      <c r="E313" s="45">
        <v>288545639349</v>
      </c>
    </row>
    <row r="314" spans="1:11" ht="18.95" customHeight="1">
      <c r="A314" s="17" t="s">
        <v>76</v>
      </c>
      <c r="B314" s="18">
        <v>310</v>
      </c>
      <c r="C314" s="18"/>
      <c r="D314" s="20">
        <f>SUM(D315:D325)</f>
        <v>268915861735</v>
      </c>
      <c r="E314" s="20">
        <v>282336946765</v>
      </c>
    </row>
    <row r="315" spans="1:11" ht="18.95" customHeight="1">
      <c r="A315" s="21" t="s">
        <v>77</v>
      </c>
      <c r="B315" s="19">
        <v>311</v>
      </c>
      <c r="C315" s="19" t="s">
        <v>78</v>
      </c>
      <c r="D315" s="22">
        <f>'[1]TH so du'!D184</f>
        <v>126284554888</v>
      </c>
      <c r="E315" s="22">
        <v>129765334154</v>
      </c>
    </row>
    <row r="316" spans="1:11" ht="18.95" customHeight="1">
      <c r="A316" s="21" t="s">
        <v>79</v>
      </c>
      <c r="B316" s="19">
        <v>312</v>
      </c>
      <c r="C316" s="19"/>
      <c r="D316" s="23">
        <f>'[1]Chi tiet so du (3)'!D356</f>
        <v>39731868797</v>
      </c>
      <c r="E316" s="22">
        <v>72413784788</v>
      </c>
    </row>
    <row r="317" spans="1:11" ht="18.95" customHeight="1">
      <c r="A317" s="21" t="s">
        <v>80</v>
      </c>
      <c r="B317" s="19">
        <v>313</v>
      </c>
      <c r="C317" s="19"/>
      <c r="D317" s="23">
        <f>'[1]Chi tiet so du (3)'!D120</f>
        <v>40825748926</v>
      </c>
      <c r="E317" s="22">
        <v>52544167997</v>
      </c>
    </row>
    <row r="318" spans="1:11" ht="18.95" customHeight="1">
      <c r="A318" s="21" t="s">
        <v>81</v>
      </c>
      <c r="B318" s="19">
        <v>314</v>
      </c>
      <c r="C318" s="19" t="s">
        <v>82</v>
      </c>
      <c r="D318" s="25">
        <f>'[1]TH so du'!D186</f>
        <v>8215415911</v>
      </c>
      <c r="E318" s="22">
        <v>7406855111</v>
      </c>
    </row>
    <row r="319" spans="1:11" ht="18.95" customHeight="1">
      <c r="A319" s="21" t="s">
        <v>83</v>
      </c>
      <c r="B319" s="19">
        <v>315</v>
      </c>
      <c r="C319" s="19"/>
      <c r="D319" s="22">
        <f>'[1]TH so du'!D191</f>
        <v>304319773</v>
      </c>
      <c r="E319" s="22">
        <v>6568449650</v>
      </c>
    </row>
    <row r="320" spans="1:11" ht="18.95" customHeight="1">
      <c r="A320" s="21" t="s">
        <v>84</v>
      </c>
      <c r="B320" s="19">
        <v>316</v>
      </c>
      <c r="C320" s="19" t="s">
        <v>85</v>
      </c>
      <c r="D320" s="22">
        <f>'[1]TH so du'!D192</f>
        <v>4080366485</v>
      </c>
      <c r="E320" s="22">
        <v>1814880985</v>
      </c>
    </row>
    <row r="321" spans="1:11" ht="18.95" customHeight="1">
      <c r="A321" s="21" t="s">
        <v>86</v>
      </c>
      <c r="B321" s="19">
        <v>317</v>
      </c>
      <c r="C321" s="19"/>
      <c r="D321" s="46">
        <f>'[1]Chi tiet so du (3)'!D149</f>
        <v>39554823509</v>
      </c>
      <c r="E321" s="46">
        <v>0</v>
      </c>
    </row>
    <row r="322" spans="1:11" ht="18.95" customHeight="1">
      <c r="A322" s="21" t="s">
        <v>87</v>
      </c>
      <c r="B322" s="19">
        <v>318</v>
      </c>
      <c r="C322" s="19"/>
      <c r="D322" s="22">
        <v>0</v>
      </c>
      <c r="E322" s="22">
        <v>0</v>
      </c>
    </row>
    <row r="323" spans="1:11" ht="18.95" customHeight="1">
      <c r="A323" s="21" t="s">
        <v>88</v>
      </c>
      <c r="B323" s="19">
        <v>319</v>
      </c>
      <c r="C323" s="19" t="s">
        <v>89</v>
      </c>
      <c r="D323" s="47">
        <f>'[1]Chi tiet so du (3)'!D378+'[1]Chi tiet so du (3)'!D415</f>
        <v>8645782440</v>
      </c>
      <c r="E323" s="22">
        <v>10374468074</v>
      </c>
    </row>
    <row r="324" spans="1:11" ht="18.95" customHeight="1">
      <c r="A324" s="21" t="s">
        <v>90</v>
      </c>
      <c r="B324" s="19">
        <v>320</v>
      </c>
      <c r="C324" s="19"/>
      <c r="D324" s="22">
        <v>0</v>
      </c>
      <c r="E324" s="22">
        <v>0</v>
      </c>
    </row>
    <row r="325" spans="1:11" ht="18.95" customHeight="1">
      <c r="A325" s="21" t="s">
        <v>91</v>
      </c>
      <c r="B325" s="19">
        <v>323</v>
      </c>
      <c r="C325" s="19"/>
      <c r="D325" s="22">
        <f>'[1]TH so du'!D205</f>
        <v>1272981006</v>
      </c>
      <c r="E325" s="22">
        <v>1449006006</v>
      </c>
    </row>
    <row r="326" spans="1:11" ht="18.95" customHeight="1">
      <c r="A326" s="17" t="s">
        <v>92</v>
      </c>
      <c r="B326" s="18">
        <v>330</v>
      </c>
      <c r="C326" s="18"/>
      <c r="D326" s="20">
        <f>D327+D328+D329+D330+D331+D333+D334+D335+D336</f>
        <v>4910866313</v>
      </c>
      <c r="E326" s="20">
        <v>6208692584</v>
      </c>
    </row>
    <row r="327" spans="1:11" ht="18.95" customHeight="1">
      <c r="A327" s="21" t="s">
        <v>93</v>
      </c>
      <c r="B327" s="19">
        <v>331</v>
      </c>
      <c r="C327" s="19"/>
      <c r="D327" s="22">
        <v>0</v>
      </c>
      <c r="E327" s="22">
        <v>0</v>
      </c>
    </row>
    <row r="328" spans="1:11" ht="18.95" customHeight="1">
      <c r="A328" s="21" t="s">
        <v>94</v>
      </c>
      <c r="B328" s="19">
        <v>332</v>
      </c>
      <c r="C328" s="19" t="s">
        <v>95</v>
      </c>
      <c r="D328" s="22">
        <v>0</v>
      </c>
      <c r="E328" s="22">
        <v>0</v>
      </c>
    </row>
    <row r="329" spans="1:11" ht="18.95" customHeight="1">
      <c r="A329" s="21" t="s">
        <v>96</v>
      </c>
      <c r="B329" s="19">
        <v>333</v>
      </c>
      <c r="C329" s="19"/>
      <c r="D329" s="22">
        <v>0</v>
      </c>
      <c r="E329" s="22">
        <v>0</v>
      </c>
    </row>
    <row r="330" spans="1:11" s="50" customFormat="1" ht="18.95" customHeight="1">
      <c r="A330" s="48" t="s">
        <v>97</v>
      </c>
      <c r="B330" s="49">
        <v>334</v>
      </c>
      <c r="C330" s="49" t="s">
        <v>98</v>
      </c>
      <c r="D330" s="25">
        <f>'[1]TH so du'!D204</f>
        <v>4910866313</v>
      </c>
      <c r="E330" s="25">
        <v>6208692584</v>
      </c>
      <c r="F330"/>
      <c r="G330"/>
      <c r="H330"/>
      <c r="I330"/>
      <c r="J330"/>
      <c r="K330"/>
    </row>
    <row r="331" spans="1:11" ht="18.95" customHeight="1">
      <c r="A331" s="51" t="s">
        <v>99</v>
      </c>
      <c r="B331" s="29">
        <v>335</v>
      </c>
      <c r="C331" s="29" t="s">
        <v>71</v>
      </c>
      <c r="D331" s="30">
        <v>0</v>
      </c>
      <c r="E331" s="30">
        <v>0</v>
      </c>
    </row>
    <row r="332" spans="1:11" s="16" customFormat="1" ht="15.75">
      <c r="A332" s="31">
        <v>1</v>
      </c>
      <c r="B332" s="32">
        <v>2</v>
      </c>
      <c r="C332" s="32">
        <v>3</v>
      </c>
      <c r="D332" s="32">
        <v>4</v>
      </c>
      <c r="E332" s="32">
        <v>4</v>
      </c>
    </row>
    <row r="333" spans="1:11" ht="19.5" customHeight="1">
      <c r="A333" s="52" t="s">
        <v>100</v>
      </c>
      <c r="B333" s="14">
        <v>336</v>
      </c>
      <c r="C333" s="14"/>
      <c r="D333" s="34">
        <v>0</v>
      </c>
      <c r="E333" s="34">
        <v>0</v>
      </c>
    </row>
    <row r="334" spans="1:11" ht="19.5" customHeight="1">
      <c r="A334" s="21" t="s">
        <v>101</v>
      </c>
      <c r="B334" s="19">
        <v>337</v>
      </c>
      <c r="C334" s="19"/>
      <c r="D334" s="22">
        <v>0</v>
      </c>
      <c r="E334" s="22">
        <v>0</v>
      </c>
    </row>
    <row r="335" spans="1:11" ht="19.5" customHeight="1">
      <c r="A335" s="21" t="s">
        <v>102</v>
      </c>
      <c r="B335" s="19">
        <v>338</v>
      </c>
      <c r="C335" s="19"/>
      <c r="D335" s="22">
        <v>0</v>
      </c>
      <c r="E335" s="22">
        <v>0</v>
      </c>
    </row>
    <row r="336" spans="1:11" ht="19.5" customHeight="1">
      <c r="A336" s="21" t="s">
        <v>103</v>
      </c>
      <c r="B336" s="19">
        <v>338</v>
      </c>
      <c r="C336" s="19"/>
      <c r="D336" s="22">
        <v>0</v>
      </c>
      <c r="E336" s="22">
        <v>0</v>
      </c>
    </row>
    <row r="337" spans="1:5" ht="19.5" customHeight="1">
      <c r="A337" s="26" t="s">
        <v>104</v>
      </c>
      <c r="B337" s="18">
        <v>400</v>
      </c>
      <c r="C337" s="18"/>
      <c r="D337" s="20">
        <f>D338+D351</f>
        <v>2332127006</v>
      </c>
      <c r="E337" s="20">
        <v>21124007320</v>
      </c>
    </row>
    <row r="338" spans="1:5" ht="19.5" customHeight="1">
      <c r="A338" s="17" t="s">
        <v>105</v>
      </c>
      <c r="B338" s="18">
        <v>410</v>
      </c>
      <c r="C338" s="18" t="s">
        <v>106</v>
      </c>
      <c r="D338" s="20">
        <f>SUM(D339:D350)</f>
        <v>2332127006</v>
      </c>
      <c r="E338" s="20">
        <v>21124007320</v>
      </c>
    </row>
    <row r="339" spans="1:5" ht="19.5" customHeight="1">
      <c r="A339" s="21" t="s">
        <v>107</v>
      </c>
      <c r="B339" s="19">
        <v>411</v>
      </c>
      <c r="C339" s="19"/>
      <c r="D339" s="22">
        <f>'[1]TH so du'!D208</f>
        <v>29593140000</v>
      </c>
      <c r="E339" s="22">
        <v>29593140000</v>
      </c>
    </row>
    <row r="340" spans="1:5" ht="19.5" customHeight="1">
      <c r="A340" s="21" t="s">
        <v>108</v>
      </c>
      <c r="B340" s="19">
        <v>412</v>
      </c>
      <c r="C340" s="19"/>
      <c r="D340" s="22">
        <v>0</v>
      </c>
      <c r="E340" s="22">
        <v>0</v>
      </c>
    </row>
    <row r="341" spans="1:5" ht="19.5" customHeight="1">
      <c r="A341" s="21" t="s">
        <v>109</v>
      </c>
      <c r="B341" s="19">
        <v>413</v>
      </c>
      <c r="C341" s="19"/>
      <c r="D341" s="22">
        <v>0</v>
      </c>
      <c r="E341" s="22">
        <v>0</v>
      </c>
    </row>
    <row r="342" spans="1:5" ht="19.5" customHeight="1">
      <c r="A342" s="21" t="s">
        <v>110</v>
      </c>
      <c r="B342" s="19">
        <v>414</v>
      </c>
      <c r="C342" s="19"/>
      <c r="D342" s="22">
        <v>0</v>
      </c>
      <c r="E342" s="22">
        <v>0</v>
      </c>
    </row>
    <row r="343" spans="1:5" ht="19.5" customHeight="1">
      <c r="A343" s="21" t="s">
        <v>111</v>
      </c>
      <c r="B343" s="19">
        <v>415</v>
      </c>
      <c r="C343" s="19"/>
      <c r="D343" s="22">
        <v>0</v>
      </c>
      <c r="E343" s="22">
        <v>0</v>
      </c>
    </row>
    <row r="344" spans="1:5" ht="19.5" customHeight="1">
      <c r="A344" s="21" t="s">
        <v>112</v>
      </c>
      <c r="B344" s="19">
        <v>416</v>
      </c>
      <c r="C344" s="19"/>
      <c r="D344" s="22">
        <v>0</v>
      </c>
      <c r="E344" s="22">
        <v>0</v>
      </c>
    </row>
    <row r="345" spans="1:5" ht="19.5" customHeight="1">
      <c r="A345" s="21" t="s">
        <v>113</v>
      </c>
      <c r="B345" s="19">
        <v>417</v>
      </c>
      <c r="C345" s="19"/>
      <c r="D345" s="22">
        <f>'[1]TH so du'!D209</f>
        <v>3721146633</v>
      </c>
      <c r="E345" s="22">
        <v>3721146633</v>
      </c>
    </row>
    <row r="346" spans="1:5" ht="19.5" customHeight="1">
      <c r="A346" s="21" t="s">
        <v>114</v>
      </c>
      <c r="B346" s="19">
        <v>418</v>
      </c>
      <c r="C346" s="19"/>
      <c r="D346" s="22">
        <f>'[1]TH so du'!D210</f>
        <v>668124305</v>
      </c>
      <c r="E346" s="22">
        <v>668124305</v>
      </c>
    </row>
    <row r="347" spans="1:5" ht="19.5" customHeight="1">
      <c r="A347" s="21" t="s">
        <v>115</v>
      </c>
      <c r="B347" s="19">
        <v>419</v>
      </c>
      <c r="C347" s="19"/>
      <c r="D347" s="22">
        <v>0</v>
      </c>
      <c r="E347" s="22">
        <v>0</v>
      </c>
    </row>
    <row r="348" spans="1:5" ht="19.5" customHeight="1">
      <c r="A348" s="21" t="s">
        <v>116</v>
      </c>
      <c r="B348" s="19">
        <v>420</v>
      </c>
      <c r="C348" s="19"/>
      <c r="D348" s="22">
        <f>-'[1]TH so du'!C211</f>
        <v>-31650283932</v>
      </c>
      <c r="E348" s="22">
        <v>-12858403618</v>
      </c>
    </row>
    <row r="349" spans="1:5" ht="19.5" customHeight="1">
      <c r="A349" s="21" t="s">
        <v>117</v>
      </c>
      <c r="B349" s="19">
        <v>421</v>
      </c>
      <c r="C349" s="19"/>
      <c r="D349" s="22">
        <v>0</v>
      </c>
      <c r="E349" s="22">
        <v>0</v>
      </c>
    </row>
    <row r="350" spans="1:5" ht="19.5" customHeight="1">
      <c r="A350" s="21" t="s">
        <v>118</v>
      </c>
      <c r="B350" s="19">
        <v>422</v>
      </c>
      <c r="C350" s="19"/>
      <c r="D350" s="22">
        <v>0</v>
      </c>
      <c r="E350" s="22">
        <v>0</v>
      </c>
    </row>
    <row r="351" spans="1:5" ht="19.5" customHeight="1">
      <c r="A351" s="17" t="s">
        <v>119</v>
      </c>
      <c r="B351" s="18">
        <v>430</v>
      </c>
      <c r="C351" s="18"/>
      <c r="D351" s="53">
        <f>SUM(D352:D353)</f>
        <v>0</v>
      </c>
      <c r="E351" s="53">
        <v>0</v>
      </c>
    </row>
    <row r="352" spans="1:5" ht="19.5" customHeight="1">
      <c r="A352" s="21" t="s">
        <v>120</v>
      </c>
      <c r="B352" s="19">
        <v>432</v>
      </c>
      <c r="C352" s="19" t="s">
        <v>121</v>
      </c>
      <c r="D352" s="22">
        <v>0</v>
      </c>
      <c r="E352" s="22">
        <v>0</v>
      </c>
    </row>
    <row r="353" spans="1:7" ht="19.5" customHeight="1">
      <c r="A353" s="36" t="s">
        <v>122</v>
      </c>
      <c r="B353" s="37">
        <v>433</v>
      </c>
      <c r="C353" s="37"/>
      <c r="D353" s="38">
        <v>0</v>
      </c>
      <c r="E353" s="38">
        <v>0</v>
      </c>
    </row>
    <row r="354" spans="1:7" ht="24" customHeight="1" thickBot="1">
      <c r="A354" s="54" t="s">
        <v>123</v>
      </c>
      <c r="B354" s="55">
        <v>440</v>
      </c>
      <c r="C354" s="55"/>
      <c r="D354" s="56">
        <f>D313+D337</f>
        <v>276158855054</v>
      </c>
      <c r="E354" s="56">
        <f>E313+E337</f>
        <v>309669646669</v>
      </c>
      <c r="F354" s="57">
        <f>D354-D311</f>
        <v>0</v>
      </c>
      <c r="G354" s="57">
        <f>E354-E311</f>
        <v>0</v>
      </c>
    </row>
    <row r="355" spans="1:7" ht="9" customHeight="1" thickTop="1">
      <c r="A355" s="58"/>
      <c r="B355" s="58"/>
      <c r="C355" s="58"/>
      <c r="D355" s="59"/>
      <c r="E355" s="58"/>
    </row>
    <row r="356" spans="1:7" ht="24.75" customHeight="1">
      <c r="A356" s="60" t="s">
        <v>124</v>
      </c>
      <c r="B356" s="60"/>
      <c r="C356" s="60"/>
      <c r="D356" s="60"/>
      <c r="E356" s="60"/>
    </row>
    <row r="357" spans="1:7" ht="9.75" customHeight="1" thickBot="1">
      <c r="A357" s="58"/>
      <c r="B357" s="58"/>
      <c r="C357" s="58"/>
      <c r="D357" s="58"/>
      <c r="E357" s="58"/>
    </row>
    <row r="358" spans="1:7" ht="36.75" customHeight="1" thickTop="1">
      <c r="A358" s="61" t="s">
        <v>125</v>
      </c>
      <c r="B358" s="61"/>
      <c r="C358" s="10" t="s">
        <v>9</v>
      </c>
      <c r="D358" s="9" t="s">
        <v>126</v>
      </c>
      <c r="E358" s="9" t="s">
        <v>11</v>
      </c>
    </row>
    <row r="359" spans="1:7" ht="18.75" customHeight="1">
      <c r="A359" s="62" t="s">
        <v>127</v>
      </c>
      <c r="B359" s="63"/>
      <c r="C359" s="64">
        <v>24</v>
      </c>
      <c r="D359" s="34"/>
      <c r="E359" s="34"/>
    </row>
    <row r="360" spans="1:7" ht="18.75" customHeight="1">
      <c r="A360" s="65" t="s">
        <v>128</v>
      </c>
      <c r="B360" s="66"/>
      <c r="C360" s="67"/>
      <c r="D360" s="22"/>
      <c r="E360" s="22"/>
    </row>
    <row r="361" spans="1:7" ht="18.75" customHeight="1">
      <c r="A361" s="65" t="s">
        <v>129</v>
      </c>
      <c r="B361" s="66"/>
      <c r="C361" s="67"/>
      <c r="D361" s="22"/>
      <c r="E361" s="22"/>
    </row>
    <row r="362" spans="1:7" ht="18.75" customHeight="1">
      <c r="A362" s="65" t="s">
        <v>130</v>
      </c>
      <c r="B362" s="66"/>
      <c r="C362" s="67"/>
      <c r="D362" s="22"/>
      <c r="E362" s="22"/>
    </row>
    <row r="363" spans="1:7" ht="18.75" customHeight="1">
      <c r="A363" s="65" t="s">
        <v>131</v>
      </c>
      <c r="B363" s="66"/>
      <c r="C363" s="67"/>
      <c r="D363" s="22"/>
      <c r="E363" s="22"/>
    </row>
    <row r="364" spans="1:7" ht="18.75" customHeight="1" thickBot="1">
      <c r="A364" s="68" t="s">
        <v>132</v>
      </c>
      <c r="B364" s="69"/>
      <c r="C364" s="70"/>
      <c r="D364" s="71"/>
      <c r="E364" s="71"/>
    </row>
    <row r="365" spans="1:7" ht="15.75" thickTop="1">
      <c r="D365" s="57"/>
    </row>
    <row r="366" spans="1:7" ht="19.5" customHeight="1">
      <c r="A366" s="72"/>
      <c r="B366" s="73"/>
      <c r="C366" s="74" t="s">
        <v>141</v>
      </c>
      <c r="D366" s="74"/>
      <c r="E366" s="74"/>
    </row>
    <row r="367" spans="1:7" ht="22.5" customHeight="1">
      <c r="A367" s="75" t="s">
        <v>134</v>
      </c>
      <c r="B367" s="75"/>
      <c r="C367" s="75" t="s">
        <v>135</v>
      </c>
      <c r="D367" s="75"/>
      <c r="E367" s="75"/>
    </row>
    <row r="368" spans="1:7" ht="19.5" customHeight="1">
      <c r="A368" s="76"/>
      <c r="B368" s="76"/>
      <c r="C368" s="76"/>
      <c r="D368" s="77"/>
    </row>
    <row r="369" spans="1:5" ht="19.5" customHeight="1">
      <c r="A369" s="76"/>
      <c r="B369" s="76"/>
      <c r="C369" s="76"/>
      <c r="D369" s="77"/>
    </row>
    <row r="370" spans="1:5" ht="19.5" customHeight="1">
      <c r="C370" s="58"/>
      <c r="D370" s="58"/>
    </row>
    <row r="371" spans="1:5" ht="19.5" customHeight="1"/>
    <row r="372" spans="1:5" ht="21" customHeight="1">
      <c r="A372" s="80" t="s">
        <v>142</v>
      </c>
      <c r="B372" s="80"/>
      <c r="C372" s="78" t="s">
        <v>143</v>
      </c>
      <c r="D372" s="79"/>
      <c r="E372" s="79"/>
    </row>
  </sheetData>
  <mergeCells count="57">
    <mergeCell ref="A363:B363"/>
    <mergeCell ref="A364:B364"/>
    <mergeCell ref="C366:E366"/>
    <mergeCell ref="A367:B367"/>
    <mergeCell ref="C367:E367"/>
    <mergeCell ref="A372:B372"/>
    <mergeCell ref="C372:E372"/>
    <mergeCell ref="A356:E356"/>
    <mergeCell ref="A358:B358"/>
    <mergeCell ref="A359:B359"/>
    <mergeCell ref="A360:B360"/>
    <mergeCell ref="A361:B361"/>
    <mergeCell ref="A362:B362"/>
    <mergeCell ref="B249:E249"/>
    <mergeCell ref="B250:E250"/>
    <mergeCell ref="B251:E251"/>
    <mergeCell ref="B252:E252"/>
    <mergeCell ref="A253:E253"/>
    <mergeCell ref="A254:E254"/>
    <mergeCell ref="A239:B239"/>
    <mergeCell ref="A240:B240"/>
    <mergeCell ref="C242:E242"/>
    <mergeCell ref="A243:B243"/>
    <mergeCell ref="C243:E243"/>
    <mergeCell ref="A248:B248"/>
    <mergeCell ref="C248:E248"/>
    <mergeCell ref="A232:E232"/>
    <mergeCell ref="A234:B234"/>
    <mergeCell ref="A235:B235"/>
    <mergeCell ref="A236:B236"/>
    <mergeCell ref="A237:B237"/>
    <mergeCell ref="A238:B238"/>
    <mergeCell ref="B125:E125"/>
    <mergeCell ref="B126:E126"/>
    <mergeCell ref="B127:E127"/>
    <mergeCell ref="B128:E128"/>
    <mergeCell ref="A129:E129"/>
    <mergeCell ref="A130:E130"/>
    <mergeCell ref="A115:B115"/>
    <mergeCell ref="A116:B116"/>
    <mergeCell ref="C118:E118"/>
    <mergeCell ref="A119:B119"/>
    <mergeCell ref="C119:E119"/>
    <mergeCell ref="A124:B124"/>
    <mergeCell ref="C124:E124"/>
    <mergeCell ref="A108:E108"/>
    <mergeCell ref="A110:B110"/>
    <mergeCell ref="A111:B111"/>
    <mergeCell ref="A112:B112"/>
    <mergeCell ref="A113:B113"/>
    <mergeCell ref="A114:B114"/>
    <mergeCell ref="B1:E1"/>
    <mergeCell ref="B2:E2"/>
    <mergeCell ref="B3:E3"/>
    <mergeCell ref="B4:E4"/>
    <mergeCell ref="A5:E5"/>
    <mergeCell ref="A6:E6"/>
  </mergeCells>
  <pageMargins left="0.75" right="0" top="0.52" bottom="0.43" header="0.27" footer="0.38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"/>
  <sheetViews>
    <sheetView showZeros="0" view="pageBreakPreview" topLeftCell="A75" workbookViewId="0">
      <selection activeCell="A74" sqref="A1:XFD74"/>
    </sheetView>
  </sheetViews>
  <sheetFormatPr defaultRowHeight="15"/>
  <cols>
    <col min="1" max="1" width="29.875" customWidth="1"/>
    <col min="2" max="2" width="4.25" customWidth="1"/>
    <col min="3" max="3" width="7.125" customWidth="1"/>
    <col min="4" max="7" width="11.875" customWidth="1"/>
    <col min="8" max="8" width="17" customWidth="1"/>
    <col min="9" max="9" width="15.5" customWidth="1"/>
    <col min="10" max="10" width="16.125" customWidth="1"/>
    <col min="11" max="11" width="13.5" bestFit="1" customWidth="1"/>
  </cols>
  <sheetData>
    <row r="1" spans="1:11" ht="18.75" hidden="1" customHeight="1">
      <c r="A1" s="1" t="s">
        <v>0</v>
      </c>
      <c r="B1" s="81"/>
      <c r="C1" s="82"/>
      <c r="D1" s="82"/>
      <c r="E1" s="83" t="s">
        <v>144</v>
      </c>
      <c r="F1" s="83"/>
      <c r="G1" s="83"/>
    </row>
    <row r="2" spans="1:11" ht="16.5" hidden="1" customHeight="1">
      <c r="A2" s="3" t="s">
        <v>2</v>
      </c>
      <c r="B2" s="82"/>
      <c r="C2" s="82"/>
      <c r="D2" s="82"/>
      <c r="E2" s="4" t="s">
        <v>3</v>
      </c>
      <c r="F2" s="4"/>
      <c r="G2" s="4"/>
      <c r="H2" s="84"/>
    </row>
    <row r="3" spans="1:11" ht="16.5" hidden="1" customHeight="1">
      <c r="A3" s="5"/>
      <c r="B3" s="81"/>
      <c r="E3" s="4" t="s">
        <v>4</v>
      </c>
      <c r="F3" s="4"/>
      <c r="G3" s="4"/>
      <c r="H3" s="84"/>
    </row>
    <row r="4" spans="1:11" ht="6" hidden="1" customHeight="1">
      <c r="A4" s="5"/>
      <c r="B4" s="81"/>
      <c r="E4" s="85"/>
      <c r="F4" s="85"/>
      <c r="G4" s="85"/>
      <c r="H4" s="84"/>
    </row>
    <row r="5" spans="1:11" ht="26.25" hidden="1" customHeight="1">
      <c r="A5" s="86" t="s">
        <v>145</v>
      </c>
      <c r="B5" s="86"/>
      <c r="C5" s="86"/>
      <c r="D5" s="86"/>
      <c r="E5" s="86"/>
      <c r="F5" s="86"/>
      <c r="G5" s="86"/>
    </row>
    <row r="6" spans="1:11" ht="23.25" hidden="1" customHeight="1">
      <c r="A6" s="87" t="s">
        <v>146</v>
      </c>
      <c r="B6" s="87"/>
      <c r="C6" s="87"/>
      <c r="D6" s="87"/>
      <c r="E6" s="87"/>
      <c r="F6" s="87"/>
      <c r="G6" s="87"/>
    </row>
    <row r="7" spans="1:11" ht="20.25" hidden="1" customHeight="1" thickBot="1">
      <c r="B7" s="81"/>
      <c r="F7" s="88"/>
      <c r="G7" s="89" t="s">
        <v>147</v>
      </c>
    </row>
    <row r="8" spans="1:11" ht="31.5" hidden="1" customHeight="1">
      <c r="A8" s="90" t="s">
        <v>125</v>
      </c>
      <c r="B8" s="91" t="s">
        <v>8</v>
      </c>
      <c r="C8" s="90" t="s">
        <v>148</v>
      </c>
      <c r="D8" s="92" t="s">
        <v>149</v>
      </c>
      <c r="E8" s="92"/>
      <c r="F8" s="90" t="s">
        <v>150</v>
      </c>
      <c r="G8" s="90"/>
    </row>
    <row r="9" spans="1:11" ht="21" hidden="1" customHeight="1">
      <c r="A9" s="93"/>
      <c r="B9" s="94"/>
      <c r="C9" s="93"/>
      <c r="D9" s="95" t="s">
        <v>151</v>
      </c>
      <c r="E9" s="95" t="s">
        <v>152</v>
      </c>
      <c r="F9" s="95" t="s">
        <v>151</v>
      </c>
      <c r="G9" s="95" t="s">
        <v>152</v>
      </c>
    </row>
    <row r="10" spans="1:11" ht="21" hidden="1" customHeight="1">
      <c r="A10" s="96">
        <v>1</v>
      </c>
      <c r="B10" s="97" t="s">
        <v>153</v>
      </c>
      <c r="C10" s="96">
        <v>3</v>
      </c>
      <c r="D10" s="96">
        <v>4</v>
      </c>
      <c r="E10" s="96">
        <v>5</v>
      </c>
      <c r="F10" s="96">
        <v>6</v>
      </c>
      <c r="G10" s="96">
        <v>7</v>
      </c>
    </row>
    <row r="11" spans="1:11" s="103" customFormat="1" ht="20.25" hidden="1" customHeight="1">
      <c r="A11" s="98" t="s">
        <v>154</v>
      </c>
      <c r="B11" s="99" t="s">
        <v>155</v>
      </c>
      <c r="C11" s="100" t="s">
        <v>156</v>
      </c>
      <c r="D11" s="101">
        <v>37695557968</v>
      </c>
      <c r="E11" s="101">
        <v>41800022944</v>
      </c>
      <c r="F11" s="102">
        <f>D11</f>
        <v>37695557968</v>
      </c>
      <c r="G11" s="102">
        <f>E11</f>
        <v>41800022944</v>
      </c>
      <c r="H11"/>
      <c r="I11"/>
      <c r="J11"/>
      <c r="K11"/>
    </row>
    <row r="12" spans="1:11" s="103" customFormat="1" ht="20.25" hidden="1" customHeight="1">
      <c r="A12" s="104" t="s">
        <v>157</v>
      </c>
      <c r="B12" s="105" t="s">
        <v>158</v>
      </c>
      <c r="C12" s="106"/>
      <c r="D12" s="107"/>
      <c r="E12" s="107"/>
      <c r="F12" s="108">
        <f t="shared" ref="F12:G28" si="0">D12</f>
        <v>0</v>
      </c>
      <c r="G12" s="108">
        <f t="shared" si="0"/>
        <v>0</v>
      </c>
      <c r="H12"/>
      <c r="I12"/>
      <c r="J12"/>
      <c r="K12"/>
    </row>
    <row r="13" spans="1:11" s="103" customFormat="1" ht="32.25" hidden="1" customHeight="1">
      <c r="A13" s="109" t="s">
        <v>159</v>
      </c>
      <c r="B13" s="105" t="s">
        <v>160</v>
      </c>
      <c r="C13" s="106"/>
      <c r="D13" s="108">
        <f>D11-D12</f>
        <v>37695557968</v>
      </c>
      <c r="E13" s="107">
        <v>41800022944</v>
      </c>
      <c r="F13" s="108">
        <f t="shared" si="0"/>
        <v>37695557968</v>
      </c>
      <c r="G13" s="108">
        <f t="shared" si="0"/>
        <v>41800022944</v>
      </c>
      <c r="H13"/>
      <c r="I13"/>
      <c r="J13"/>
      <c r="K13"/>
    </row>
    <row r="14" spans="1:11" s="103" customFormat="1" ht="20.25" hidden="1" customHeight="1">
      <c r="A14" s="104" t="s">
        <v>161</v>
      </c>
      <c r="B14" s="105" t="s">
        <v>162</v>
      </c>
      <c r="C14" s="106" t="s">
        <v>163</v>
      </c>
      <c r="D14" s="107">
        <v>38081906295</v>
      </c>
      <c r="E14" s="107">
        <v>39113834939</v>
      </c>
      <c r="F14" s="108">
        <f t="shared" si="0"/>
        <v>38081906295</v>
      </c>
      <c r="G14" s="108">
        <f t="shared" si="0"/>
        <v>39113834939</v>
      </c>
      <c r="H14"/>
      <c r="I14"/>
      <c r="J14"/>
      <c r="K14"/>
    </row>
    <row r="15" spans="1:11" s="103" customFormat="1" ht="32.25" hidden="1" customHeight="1">
      <c r="A15" s="110" t="s">
        <v>164</v>
      </c>
      <c r="B15" s="105" t="s">
        <v>165</v>
      </c>
      <c r="C15" s="106"/>
      <c r="D15" s="108">
        <f>D13-D14</f>
        <v>-386348327</v>
      </c>
      <c r="E15" s="107">
        <v>2686188005</v>
      </c>
      <c r="F15" s="108">
        <f t="shared" si="0"/>
        <v>-386348327</v>
      </c>
      <c r="G15" s="108">
        <f t="shared" si="0"/>
        <v>2686188005</v>
      </c>
      <c r="H15"/>
      <c r="I15"/>
      <c r="J15"/>
      <c r="K15"/>
    </row>
    <row r="16" spans="1:11" s="103" customFormat="1" ht="20.25" hidden="1" customHeight="1">
      <c r="A16" s="104" t="s">
        <v>166</v>
      </c>
      <c r="B16" s="105" t="s">
        <v>167</v>
      </c>
      <c r="C16" s="106" t="s">
        <v>168</v>
      </c>
      <c r="D16" s="107">
        <v>1261309</v>
      </c>
      <c r="E16" s="107">
        <v>5209902</v>
      </c>
      <c r="F16" s="108">
        <f t="shared" si="0"/>
        <v>1261309</v>
      </c>
      <c r="G16" s="108">
        <f t="shared" si="0"/>
        <v>5209902</v>
      </c>
      <c r="H16"/>
      <c r="I16"/>
      <c r="J16"/>
      <c r="K16"/>
    </row>
    <row r="17" spans="1:11" s="114" customFormat="1" ht="20.25" hidden="1" customHeight="1">
      <c r="A17" s="111" t="s">
        <v>169</v>
      </c>
      <c r="B17" s="112" t="s">
        <v>170</v>
      </c>
      <c r="C17" s="113" t="s">
        <v>171</v>
      </c>
      <c r="D17" s="107">
        <v>4640634614</v>
      </c>
      <c r="E17" s="107">
        <v>3099179663</v>
      </c>
      <c r="F17" s="108">
        <f t="shared" si="0"/>
        <v>4640634614</v>
      </c>
      <c r="G17" s="108">
        <f t="shared" si="0"/>
        <v>3099179663</v>
      </c>
      <c r="H17"/>
      <c r="I17"/>
      <c r="J17"/>
      <c r="K17"/>
    </row>
    <row r="18" spans="1:11" s="114" customFormat="1" ht="20.25" hidden="1" customHeight="1">
      <c r="A18" s="115" t="s">
        <v>172</v>
      </c>
      <c r="B18" s="112" t="s">
        <v>173</v>
      </c>
      <c r="C18" s="113"/>
      <c r="D18" s="116">
        <f>D17</f>
        <v>4640634614</v>
      </c>
      <c r="E18" s="116">
        <v>3099179663</v>
      </c>
      <c r="F18" s="108">
        <f t="shared" si="0"/>
        <v>4640634614</v>
      </c>
      <c r="G18" s="108">
        <f t="shared" si="0"/>
        <v>3099179663</v>
      </c>
      <c r="H18"/>
      <c r="I18"/>
      <c r="J18"/>
      <c r="K18"/>
    </row>
    <row r="19" spans="1:11" s="103" customFormat="1" ht="20.25" hidden="1" customHeight="1">
      <c r="A19" s="117" t="s">
        <v>174</v>
      </c>
      <c r="B19" s="105" t="s">
        <v>175</v>
      </c>
      <c r="C19" s="106"/>
      <c r="D19" s="108">
        <v>0</v>
      </c>
      <c r="E19" s="107">
        <v>0</v>
      </c>
      <c r="F19" s="108">
        <f t="shared" si="0"/>
        <v>0</v>
      </c>
      <c r="G19" s="108">
        <f t="shared" si="0"/>
        <v>0</v>
      </c>
      <c r="H19"/>
      <c r="I19"/>
      <c r="J19"/>
      <c r="K19"/>
    </row>
    <row r="20" spans="1:11" s="103" customFormat="1" ht="20.25" hidden="1" customHeight="1">
      <c r="A20" s="110" t="s">
        <v>176</v>
      </c>
      <c r="B20" s="105" t="s">
        <v>177</v>
      </c>
      <c r="C20" s="106"/>
      <c r="D20" s="107">
        <v>1808606934</v>
      </c>
      <c r="E20" s="107">
        <v>1425729065</v>
      </c>
      <c r="F20" s="108">
        <f t="shared" si="0"/>
        <v>1808606934</v>
      </c>
      <c r="G20" s="108">
        <f t="shared" si="0"/>
        <v>1425729065</v>
      </c>
      <c r="H20"/>
      <c r="I20"/>
      <c r="J20"/>
      <c r="K20"/>
    </row>
    <row r="21" spans="1:11" s="103" customFormat="1" ht="32.25" hidden="1" customHeight="1">
      <c r="A21" s="110" t="s">
        <v>178</v>
      </c>
      <c r="B21" s="105" t="s">
        <v>179</v>
      </c>
      <c r="C21" s="106"/>
      <c r="D21" s="108">
        <f>D15+D16-D17-D19-D20</f>
        <v>-6834328566</v>
      </c>
      <c r="E21" s="107">
        <v>-1833510821</v>
      </c>
      <c r="F21" s="108">
        <f t="shared" si="0"/>
        <v>-6834328566</v>
      </c>
      <c r="G21" s="108">
        <f t="shared" si="0"/>
        <v>-1833510821</v>
      </c>
      <c r="H21"/>
      <c r="I21"/>
      <c r="J21"/>
      <c r="K21"/>
    </row>
    <row r="22" spans="1:11" s="103" customFormat="1" ht="20.25" hidden="1" customHeight="1">
      <c r="A22" s="104" t="s">
        <v>180</v>
      </c>
      <c r="B22" s="105" t="s">
        <v>181</v>
      </c>
      <c r="C22" s="106"/>
      <c r="D22" s="107">
        <v>0</v>
      </c>
      <c r="E22" s="107">
        <v>0</v>
      </c>
      <c r="F22" s="108">
        <f t="shared" si="0"/>
        <v>0</v>
      </c>
      <c r="G22" s="108">
        <f t="shared" si="0"/>
        <v>0</v>
      </c>
      <c r="H22"/>
      <c r="I22"/>
      <c r="J22"/>
      <c r="K22"/>
    </row>
    <row r="23" spans="1:11" s="103" customFormat="1" ht="20.25" hidden="1" customHeight="1">
      <c r="A23" s="110" t="s">
        <v>182</v>
      </c>
      <c r="B23" s="105" t="s">
        <v>183</v>
      </c>
      <c r="C23" s="106"/>
      <c r="D23" s="107">
        <v>0</v>
      </c>
      <c r="E23" s="107">
        <v>0</v>
      </c>
      <c r="F23" s="108">
        <f t="shared" si="0"/>
        <v>0</v>
      </c>
      <c r="G23" s="108">
        <f t="shared" si="0"/>
        <v>0</v>
      </c>
      <c r="H23"/>
      <c r="I23"/>
      <c r="J23"/>
      <c r="K23"/>
    </row>
    <row r="24" spans="1:11" s="114" customFormat="1" ht="20.25" hidden="1" customHeight="1">
      <c r="A24" s="118" t="s">
        <v>184</v>
      </c>
      <c r="B24" s="112" t="s">
        <v>185</v>
      </c>
      <c r="C24" s="113"/>
      <c r="D24" s="108">
        <f>D22-D23</f>
        <v>0</v>
      </c>
      <c r="E24" s="107">
        <v>0</v>
      </c>
      <c r="F24" s="108">
        <f t="shared" si="0"/>
        <v>0</v>
      </c>
      <c r="G24" s="108">
        <f t="shared" si="0"/>
        <v>0</v>
      </c>
      <c r="H24"/>
      <c r="I24"/>
      <c r="J24"/>
      <c r="K24"/>
    </row>
    <row r="25" spans="1:11" s="103" customFormat="1" ht="32.25" hidden="1" customHeight="1">
      <c r="A25" s="110" t="s">
        <v>186</v>
      </c>
      <c r="B25" s="105" t="s">
        <v>187</v>
      </c>
      <c r="C25" s="106"/>
      <c r="D25" s="108">
        <f>D24+D21</f>
        <v>-6834328566</v>
      </c>
      <c r="E25" s="107">
        <v>-1833510821</v>
      </c>
      <c r="F25" s="108">
        <f t="shared" si="0"/>
        <v>-6834328566</v>
      </c>
      <c r="G25" s="108">
        <f t="shared" si="0"/>
        <v>-1833510821</v>
      </c>
      <c r="H25"/>
      <c r="I25"/>
      <c r="J25"/>
      <c r="K25"/>
    </row>
    <row r="26" spans="1:11" s="103" customFormat="1" ht="20.25" hidden="1" customHeight="1">
      <c r="A26" s="104" t="s">
        <v>188</v>
      </c>
      <c r="B26" s="105" t="s">
        <v>189</v>
      </c>
      <c r="C26" s="106" t="s">
        <v>190</v>
      </c>
      <c r="D26" s="108">
        <f>IF(D25&gt;0,ROUND(D25*25%,0),0)</f>
        <v>0</v>
      </c>
      <c r="E26" s="107">
        <v>0</v>
      </c>
      <c r="F26" s="108">
        <f t="shared" si="0"/>
        <v>0</v>
      </c>
      <c r="G26" s="108">
        <f t="shared" si="0"/>
        <v>0</v>
      </c>
      <c r="H26"/>
      <c r="I26"/>
      <c r="J26"/>
      <c r="K26"/>
    </row>
    <row r="27" spans="1:11" s="103" customFormat="1" ht="20.25" hidden="1" customHeight="1">
      <c r="A27" s="104" t="s">
        <v>191</v>
      </c>
      <c r="B27" s="105" t="s">
        <v>192</v>
      </c>
      <c r="C27" s="106" t="s">
        <v>193</v>
      </c>
      <c r="D27" s="108"/>
      <c r="E27" s="107"/>
      <c r="F27" s="108">
        <f t="shared" si="0"/>
        <v>0</v>
      </c>
      <c r="G27" s="108">
        <f t="shared" si="0"/>
        <v>0</v>
      </c>
      <c r="H27"/>
      <c r="I27"/>
      <c r="J27"/>
      <c r="K27"/>
    </row>
    <row r="28" spans="1:11" s="103" customFormat="1" ht="32.25" hidden="1" customHeight="1">
      <c r="A28" s="119" t="s">
        <v>194</v>
      </c>
      <c r="B28" s="120" t="s">
        <v>195</v>
      </c>
      <c r="C28" s="121"/>
      <c r="D28" s="122">
        <f>D25-D26+D27</f>
        <v>-6834328566</v>
      </c>
      <c r="E28" s="123">
        <v>-1833510821</v>
      </c>
      <c r="F28" s="122">
        <f t="shared" si="0"/>
        <v>-6834328566</v>
      </c>
      <c r="G28" s="122">
        <f t="shared" si="0"/>
        <v>-1833510821</v>
      </c>
      <c r="H28" s="57"/>
      <c r="I28"/>
      <c r="J28"/>
      <c r="K28"/>
    </row>
    <row r="29" spans="1:11" s="125" customFormat="1" ht="20.25" hidden="1" customHeight="1">
      <c r="A29" s="124"/>
      <c r="B29" s="124"/>
      <c r="C29" s="124"/>
      <c r="D29" s="124"/>
      <c r="E29" s="124"/>
      <c r="F29" s="124"/>
      <c r="G29" s="124"/>
      <c r="H29"/>
      <c r="I29"/>
      <c r="J29"/>
      <c r="K29"/>
    </row>
    <row r="30" spans="1:11" ht="14.25" hidden="1" customHeight="1">
      <c r="H30" s="103"/>
    </row>
    <row r="31" spans="1:11" ht="24" hidden="1" customHeight="1">
      <c r="A31" s="126"/>
      <c r="E31" s="7" t="s">
        <v>133</v>
      </c>
      <c r="F31" s="7"/>
      <c r="G31" s="7"/>
      <c r="H31" s="103"/>
    </row>
    <row r="32" spans="1:11" ht="19.5" hidden="1" customHeight="1">
      <c r="A32" s="127" t="s">
        <v>196</v>
      </c>
      <c r="B32" s="128" t="s">
        <v>197</v>
      </c>
      <c r="C32" s="1"/>
      <c r="D32" s="1"/>
      <c r="E32" s="1"/>
      <c r="F32" s="127" t="s">
        <v>198</v>
      </c>
      <c r="G32" s="129"/>
      <c r="H32" s="103"/>
    </row>
    <row r="33" spans="1:11" ht="19.5" hidden="1" customHeight="1">
      <c r="H33" s="103"/>
    </row>
    <row r="34" spans="1:11" ht="19.5" hidden="1" customHeight="1">
      <c r="H34" s="103"/>
    </row>
    <row r="35" spans="1:11" ht="19.5" hidden="1" customHeight="1">
      <c r="H35" s="103"/>
    </row>
    <row r="36" spans="1:11" ht="19.5" hidden="1" customHeight="1"/>
    <row r="37" spans="1:11" ht="22.5" hidden="1" customHeight="1">
      <c r="A37" s="130" t="s">
        <v>199</v>
      </c>
      <c r="B37" s="131" t="s">
        <v>200</v>
      </c>
      <c r="C37" s="132"/>
      <c r="D37" s="132"/>
      <c r="E37" s="132"/>
      <c r="F37" s="130" t="s">
        <v>137</v>
      </c>
      <c r="G37" s="133"/>
    </row>
    <row r="38" spans="1:11" ht="18.75" hidden="1" customHeight="1">
      <c r="A38" s="1" t="s">
        <v>0</v>
      </c>
      <c r="B38" s="81"/>
      <c r="C38" s="82"/>
      <c r="D38" s="82"/>
      <c r="E38" s="83" t="s">
        <v>144</v>
      </c>
      <c r="F38" s="83"/>
      <c r="G38" s="83"/>
    </row>
    <row r="39" spans="1:11" ht="16.5" hidden="1" customHeight="1">
      <c r="A39" s="3" t="s">
        <v>2</v>
      </c>
      <c r="B39" s="82"/>
      <c r="C39" s="82"/>
      <c r="D39" s="82"/>
      <c r="E39" s="4" t="s">
        <v>3</v>
      </c>
      <c r="F39" s="4"/>
      <c r="G39" s="4"/>
      <c r="H39" s="84"/>
    </row>
    <row r="40" spans="1:11" ht="16.5" hidden="1" customHeight="1">
      <c r="A40" s="5"/>
      <c r="B40" s="81"/>
      <c r="E40" s="4" t="s">
        <v>4</v>
      </c>
      <c r="F40" s="4"/>
      <c r="G40" s="4"/>
      <c r="H40" s="84"/>
    </row>
    <row r="41" spans="1:11" ht="6" hidden="1" customHeight="1">
      <c r="A41" s="5"/>
      <c r="B41" s="81"/>
      <c r="E41" s="85"/>
      <c r="F41" s="85"/>
      <c r="G41" s="85"/>
      <c r="H41" s="84"/>
    </row>
    <row r="42" spans="1:11" ht="26.25" hidden="1" customHeight="1">
      <c r="A42" s="86" t="s">
        <v>145</v>
      </c>
      <c r="B42" s="86"/>
      <c r="C42" s="86"/>
      <c r="D42" s="86"/>
      <c r="E42" s="86"/>
      <c r="F42" s="86"/>
      <c r="G42" s="86"/>
    </row>
    <row r="43" spans="1:11" ht="23.25" hidden="1" customHeight="1">
      <c r="A43" s="87" t="s">
        <v>201</v>
      </c>
      <c r="B43" s="87"/>
      <c r="C43" s="87"/>
      <c r="D43" s="87"/>
      <c r="E43" s="87"/>
      <c r="F43" s="87"/>
      <c r="G43" s="87"/>
    </row>
    <row r="44" spans="1:11" ht="20.25" hidden="1" customHeight="1" thickBot="1">
      <c r="B44" s="81"/>
      <c r="F44" s="88"/>
      <c r="G44" s="89" t="s">
        <v>147</v>
      </c>
    </row>
    <row r="45" spans="1:11" ht="31.5" hidden="1" customHeight="1">
      <c r="A45" s="90" t="s">
        <v>125</v>
      </c>
      <c r="B45" s="91" t="s">
        <v>8</v>
      </c>
      <c r="C45" s="90" t="s">
        <v>148</v>
      </c>
      <c r="D45" s="92" t="s">
        <v>202</v>
      </c>
      <c r="E45" s="92"/>
      <c r="F45" s="90" t="s">
        <v>150</v>
      </c>
      <c r="G45" s="90"/>
    </row>
    <row r="46" spans="1:11" ht="21" hidden="1" customHeight="1">
      <c r="A46" s="93"/>
      <c r="B46" s="94"/>
      <c r="C46" s="93"/>
      <c r="D46" s="95" t="s">
        <v>151</v>
      </c>
      <c r="E46" s="95" t="s">
        <v>152</v>
      </c>
      <c r="F46" s="95" t="s">
        <v>151</v>
      </c>
      <c r="G46" s="95" t="s">
        <v>152</v>
      </c>
    </row>
    <row r="47" spans="1:11" ht="21" hidden="1" customHeight="1">
      <c r="A47" s="96">
        <v>1</v>
      </c>
      <c r="B47" s="97" t="s">
        <v>153</v>
      </c>
      <c r="C47" s="96">
        <v>3</v>
      </c>
      <c r="D47" s="96">
        <v>4</v>
      </c>
      <c r="E47" s="96">
        <v>5</v>
      </c>
      <c r="F47" s="96">
        <v>6</v>
      </c>
      <c r="G47" s="96">
        <v>7</v>
      </c>
    </row>
    <row r="48" spans="1:11" s="103" customFormat="1" ht="20.25" hidden="1" customHeight="1">
      <c r="A48" s="98" t="s">
        <v>154</v>
      </c>
      <c r="B48" s="99" t="s">
        <v>155</v>
      </c>
      <c r="C48" s="100" t="s">
        <v>156</v>
      </c>
      <c r="D48" s="101">
        <v>38317528704</v>
      </c>
      <c r="E48" s="101">
        <v>71657060987</v>
      </c>
      <c r="F48" s="102">
        <f>D48+F11</f>
        <v>76013086672</v>
      </c>
      <c r="G48" s="102">
        <f>E48+G11</f>
        <v>113457083931</v>
      </c>
      <c r="H48"/>
      <c r="I48"/>
      <c r="J48"/>
      <c r="K48"/>
    </row>
    <row r="49" spans="1:11" s="103" customFormat="1" ht="20.25" hidden="1" customHeight="1">
      <c r="A49" s="104" t="s">
        <v>157</v>
      </c>
      <c r="B49" s="105" t="s">
        <v>158</v>
      </c>
      <c r="C49" s="106"/>
      <c r="D49" s="107"/>
      <c r="E49" s="107"/>
      <c r="F49" s="108">
        <f t="shared" ref="F49:G64" si="1">D49+F12</f>
        <v>0</v>
      </c>
      <c r="G49" s="108">
        <f t="shared" si="1"/>
        <v>0</v>
      </c>
      <c r="H49"/>
      <c r="I49"/>
      <c r="J49"/>
      <c r="K49"/>
    </row>
    <row r="50" spans="1:11" s="103" customFormat="1" ht="32.25" hidden="1" customHeight="1">
      <c r="A50" s="109" t="s">
        <v>159</v>
      </c>
      <c r="B50" s="105" t="s">
        <v>160</v>
      </c>
      <c r="C50" s="106"/>
      <c r="D50" s="108">
        <f>D48-D49</f>
        <v>38317528704</v>
      </c>
      <c r="E50" s="107">
        <v>71657060987</v>
      </c>
      <c r="F50" s="108">
        <f t="shared" si="1"/>
        <v>76013086672</v>
      </c>
      <c r="G50" s="108">
        <f t="shared" si="1"/>
        <v>113457083931</v>
      </c>
      <c r="H50"/>
      <c r="I50"/>
      <c r="J50"/>
      <c r="K50"/>
    </row>
    <row r="51" spans="1:11" s="103" customFormat="1" ht="20.25" hidden="1" customHeight="1">
      <c r="A51" s="104" t="s">
        <v>161</v>
      </c>
      <c r="B51" s="105" t="s">
        <v>162</v>
      </c>
      <c r="C51" s="106" t="s">
        <v>163</v>
      </c>
      <c r="D51" s="107">
        <v>38180356065</v>
      </c>
      <c r="E51" s="107">
        <v>63980691814</v>
      </c>
      <c r="F51" s="108">
        <f t="shared" si="1"/>
        <v>76262262360</v>
      </c>
      <c r="G51" s="108">
        <f t="shared" si="1"/>
        <v>103094526753</v>
      </c>
      <c r="H51"/>
      <c r="I51"/>
      <c r="J51"/>
      <c r="K51"/>
    </row>
    <row r="52" spans="1:11" s="103" customFormat="1" ht="32.25" hidden="1" customHeight="1">
      <c r="A52" s="110" t="s">
        <v>164</v>
      </c>
      <c r="B52" s="105" t="s">
        <v>165</v>
      </c>
      <c r="C52" s="106"/>
      <c r="D52" s="108">
        <f>D50-D51</f>
        <v>137172639</v>
      </c>
      <c r="E52" s="107">
        <v>7676369173</v>
      </c>
      <c r="F52" s="108">
        <f t="shared" si="1"/>
        <v>-249175688</v>
      </c>
      <c r="G52" s="108">
        <f t="shared" si="1"/>
        <v>10362557178</v>
      </c>
      <c r="H52"/>
      <c r="I52"/>
      <c r="J52"/>
      <c r="K52"/>
    </row>
    <row r="53" spans="1:11" s="103" customFormat="1" ht="20.25" hidden="1" customHeight="1">
      <c r="A53" s="104" t="s">
        <v>166</v>
      </c>
      <c r="B53" s="105" t="s">
        <v>167</v>
      </c>
      <c r="C53" s="106" t="s">
        <v>168</v>
      </c>
      <c r="D53" s="107">
        <v>1282412</v>
      </c>
      <c r="E53" s="107">
        <v>2278647</v>
      </c>
      <c r="F53" s="108">
        <f t="shared" si="1"/>
        <v>2543721</v>
      </c>
      <c r="G53" s="108">
        <f t="shared" si="1"/>
        <v>7488549</v>
      </c>
      <c r="H53"/>
      <c r="I53"/>
      <c r="J53"/>
      <c r="K53"/>
    </row>
    <row r="54" spans="1:11" s="114" customFormat="1" ht="20.25" hidden="1" customHeight="1">
      <c r="A54" s="111" t="s">
        <v>169</v>
      </c>
      <c r="B54" s="112" t="s">
        <v>170</v>
      </c>
      <c r="C54" s="113" t="s">
        <v>171</v>
      </c>
      <c r="D54" s="107">
        <v>4232742260</v>
      </c>
      <c r="E54" s="107">
        <v>8831581681</v>
      </c>
      <c r="F54" s="108">
        <f t="shared" si="1"/>
        <v>8873376874</v>
      </c>
      <c r="G54" s="108">
        <f t="shared" si="1"/>
        <v>11930761344</v>
      </c>
      <c r="H54"/>
      <c r="I54"/>
      <c r="J54"/>
      <c r="K54"/>
    </row>
    <row r="55" spans="1:11" s="114" customFormat="1" ht="20.25" hidden="1" customHeight="1">
      <c r="A55" s="115" t="s">
        <v>172</v>
      </c>
      <c r="B55" s="112" t="s">
        <v>173</v>
      </c>
      <c r="C55" s="113"/>
      <c r="D55" s="116">
        <f>D54</f>
        <v>4232742260</v>
      </c>
      <c r="E55" s="116">
        <v>8831581681</v>
      </c>
      <c r="F55" s="134">
        <f t="shared" si="1"/>
        <v>8873376874</v>
      </c>
      <c r="G55" s="134">
        <f t="shared" si="1"/>
        <v>11930761344</v>
      </c>
      <c r="H55"/>
      <c r="I55"/>
      <c r="J55"/>
      <c r="K55"/>
    </row>
    <row r="56" spans="1:11" s="103" customFormat="1" ht="20.25" hidden="1" customHeight="1">
      <c r="A56" s="117" t="s">
        <v>174</v>
      </c>
      <c r="B56" s="105" t="s">
        <v>175</v>
      </c>
      <c r="C56" s="106"/>
      <c r="D56" s="108">
        <v>0</v>
      </c>
      <c r="E56" s="107">
        <v>0</v>
      </c>
      <c r="F56" s="108">
        <f t="shared" si="1"/>
        <v>0</v>
      </c>
      <c r="G56" s="108">
        <f t="shared" si="1"/>
        <v>0</v>
      </c>
      <c r="H56"/>
      <c r="I56"/>
      <c r="J56"/>
      <c r="K56"/>
    </row>
    <row r="57" spans="1:11" s="103" customFormat="1" ht="20.25" hidden="1" customHeight="1">
      <c r="A57" s="110" t="s">
        <v>176</v>
      </c>
      <c r="B57" s="105" t="s">
        <v>177</v>
      </c>
      <c r="C57" s="106"/>
      <c r="D57" s="107">
        <v>3161659734</v>
      </c>
      <c r="E57" s="107">
        <v>2530104774</v>
      </c>
      <c r="F57" s="108">
        <f t="shared" si="1"/>
        <v>4970266668</v>
      </c>
      <c r="G57" s="108">
        <f t="shared" si="1"/>
        <v>3955833839</v>
      </c>
      <c r="H57"/>
      <c r="I57"/>
      <c r="J57"/>
      <c r="K57"/>
    </row>
    <row r="58" spans="1:11" s="103" customFormat="1" ht="32.25" hidden="1" customHeight="1">
      <c r="A58" s="110" t="s">
        <v>178</v>
      </c>
      <c r="B58" s="105" t="s">
        <v>179</v>
      </c>
      <c r="C58" s="106"/>
      <c r="D58" s="108">
        <f>D52+D53-D54-D56-D57</f>
        <v>-7255946943</v>
      </c>
      <c r="E58" s="107">
        <v>-3683038635</v>
      </c>
      <c r="F58" s="108">
        <f t="shared" si="1"/>
        <v>-14090275509</v>
      </c>
      <c r="G58" s="108">
        <f t="shared" si="1"/>
        <v>-5516549456</v>
      </c>
      <c r="H58"/>
      <c r="I58"/>
      <c r="J58"/>
      <c r="K58"/>
    </row>
    <row r="59" spans="1:11" s="103" customFormat="1" ht="20.25" hidden="1" customHeight="1">
      <c r="A59" s="104" t="s">
        <v>180</v>
      </c>
      <c r="B59" s="105" t="s">
        <v>181</v>
      </c>
      <c r="C59" s="106"/>
      <c r="D59" s="107">
        <v>0</v>
      </c>
      <c r="E59" s="107">
        <v>0</v>
      </c>
      <c r="F59" s="108">
        <f t="shared" si="1"/>
        <v>0</v>
      </c>
      <c r="G59" s="108">
        <f t="shared" si="1"/>
        <v>0</v>
      </c>
      <c r="H59"/>
      <c r="I59"/>
      <c r="J59"/>
      <c r="K59"/>
    </row>
    <row r="60" spans="1:11" s="103" customFormat="1" ht="20.25" hidden="1" customHeight="1">
      <c r="A60" s="110" t="s">
        <v>182</v>
      </c>
      <c r="B60" s="105" t="s">
        <v>183</v>
      </c>
      <c r="C60" s="106"/>
      <c r="D60" s="107">
        <v>0</v>
      </c>
      <c r="E60" s="107">
        <v>0</v>
      </c>
      <c r="F60" s="108">
        <f t="shared" si="1"/>
        <v>0</v>
      </c>
      <c r="G60" s="108">
        <f t="shared" si="1"/>
        <v>0</v>
      </c>
      <c r="H60"/>
      <c r="I60"/>
      <c r="J60"/>
      <c r="K60"/>
    </row>
    <row r="61" spans="1:11" s="114" customFormat="1" ht="20.25" hidden="1" customHeight="1">
      <c r="A61" s="118" t="s">
        <v>184</v>
      </c>
      <c r="B61" s="112" t="s">
        <v>185</v>
      </c>
      <c r="C61" s="113"/>
      <c r="D61" s="108">
        <f>D59-D60</f>
        <v>0</v>
      </c>
      <c r="E61" s="107">
        <v>0</v>
      </c>
      <c r="F61" s="108">
        <f t="shared" si="1"/>
        <v>0</v>
      </c>
      <c r="G61" s="108">
        <f t="shared" si="1"/>
        <v>0</v>
      </c>
      <c r="H61"/>
      <c r="I61"/>
      <c r="J61"/>
      <c r="K61"/>
    </row>
    <row r="62" spans="1:11" s="103" customFormat="1" ht="32.25" hidden="1" customHeight="1">
      <c r="A62" s="110" t="s">
        <v>186</v>
      </c>
      <c r="B62" s="105" t="s">
        <v>187</v>
      </c>
      <c r="C62" s="106"/>
      <c r="D62" s="108">
        <f>D61+D58</f>
        <v>-7255946943</v>
      </c>
      <c r="E62" s="107">
        <v>-3683038635</v>
      </c>
      <c r="F62" s="108">
        <f t="shared" si="1"/>
        <v>-14090275509</v>
      </c>
      <c r="G62" s="108">
        <f t="shared" si="1"/>
        <v>-5516549456</v>
      </c>
      <c r="H62"/>
      <c r="I62"/>
      <c r="J62"/>
      <c r="K62"/>
    </row>
    <row r="63" spans="1:11" s="103" customFormat="1" ht="20.25" hidden="1" customHeight="1">
      <c r="A63" s="104" t="s">
        <v>188</v>
      </c>
      <c r="B63" s="105" t="s">
        <v>189</v>
      </c>
      <c r="C63" s="106" t="s">
        <v>190</v>
      </c>
      <c r="D63" s="108">
        <f>IF(D62&gt;0,ROUND(D62*25%,0),0)</f>
        <v>0</v>
      </c>
      <c r="E63" s="107">
        <v>0</v>
      </c>
      <c r="F63" s="108">
        <f t="shared" si="1"/>
        <v>0</v>
      </c>
      <c r="G63" s="108">
        <f t="shared" si="1"/>
        <v>0</v>
      </c>
      <c r="H63"/>
      <c r="I63"/>
      <c r="J63"/>
      <c r="K63"/>
    </row>
    <row r="64" spans="1:11" s="103" customFormat="1" ht="20.25" hidden="1" customHeight="1">
      <c r="A64" s="104" t="s">
        <v>191</v>
      </c>
      <c r="B64" s="105" t="s">
        <v>192</v>
      </c>
      <c r="C64" s="106" t="s">
        <v>193</v>
      </c>
      <c r="D64" s="108"/>
      <c r="E64" s="107"/>
      <c r="F64" s="108">
        <f t="shared" si="1"/>
        <v>0</v>
      </c>
      <c r="G64" s="108">
        <f t="shared" si="1"/>
        <v>0</v>
      </c>
      <c r="H64"/>
      <c r="I64"/>
      <c r="J64"/>
      <c r="K64"/>
    </row>
    <row r="65" spans="1:11" s="103" customFormat="1" ht="32.25" hidden="1" customHeight="1">
      <c r="A65" s="119" t="s">
        <v>194</v>
      </c>
      <c r="B65" s="120" t="s">
        <v>195</v>
      </c>
      <c r="C65" s="121"/>
      <c r="D65" s="122">
        <f>D62-D63+D64</f>
        <v>-7255946943</v>
      </c>
      <c r="E65" s="123">
        <v>-3683038635</v>
      </c>
      <c r="F65" s="122">
        <f t="shared" ref="F65:G65" si="2">D65+F28</f>
        <v>-14090275509</v>
      </c>
      <c r="G65" s="122">
        <f t="shared" si="2"/>
        <v>-5516549456</v>
      </c>
      <c r="H65" s="57"/>
      <c r="I65"/>
      <c r="J65"/>
      <c r="K65"/>
    </row>
    <row r="66" spans="1:11" s="125" customFormat="1" ht="20.25" hidden="1" customHeight="1">
      <c r="A66" s="124"/>
      <c r="B66" s="124"/>
      <c r="C66" s="124"/>
      <c r="D66" s="124"/>
      <c r="E66" s="124"/>
      <c r="F66" s="124"/>
      <c r="G66" s="124"/>
      <c r="H66"/>
      <c r="I66"/>
      <c r="J66"/>
      <c r="K66"/>
    </row>
    <row r="67" spans="1:11" ht="14.25" hidden="1" customHeight="1">
      <c r="H67" s="103"/>
    </row>
    <row r="68" spans="1:11" ht="24" hidden="1" customHeight="1">
      <c r="A68" s="126"/>
      <c r="E68" s="7" t="s">
        <v>139</v>
      </c>
      <c r="F68" s="7"/>
      <c r="G68" s="7"/>
      <c r="H68" s="103"/>
    </row>
    <row r="69" spans="1:11" ht="19.5" hidden="1" customHeight="1">
      <c r="A69" s="127" t="s">
        <v>196</v>
      </c>
      <c r="B69" s="128" t="s">
        <v>197</v>
      </c>
      <c r="C69" s="1"/>
      <c r="D69" s="1"/>
      <c r="E69" s="1"/>
      <c r="F69" s="127" t="s">
        <v>198</v>
      </c>
      <c r="G69" s="129"/>
      <c r="H69" s="103"/>
    </row>
    <row r="70" spans="1:11" ht="19.5" hidden="1" customHeight="1">
      <c r="H70" s="103"/>
    </row>
    <row r="71" spans="1:11" ht="19.5" hidden="1" customHeight="1">
      <c r="H71" s="103"/>
    </row>
    <row r="72" spans="1:11" ht="19.5" hidden="1" customHeight="1">
      <c r="H72" s="103"/>
    </row>
    <row r="73" spans="1:11" ht="19.5" hidden="1" customHeight="1"/>
    <row r="74" spans="1:11" ht="22.5" hidden="1" customHeight="1">
      <c r="A74" s="130" t="s">
        <v>199</v>
      </c>
      <c r="B74" s="131" t="s">
        <v>200</v>
      </c>
      <c r="C74" s="132"/>
      <c r="D74" s="132"/>
      <c r="E74" s="132"/>
      <c r="F74" s="130" t="s">
        <v>137</v>
      </c>
      <c r="G74" s="133"/>
    </row>
    <row r="75" spans="1:11" ht="18.75" customHeight="1">
      <c r="A75" s="1" t="s">
        <v>0</v>
      </c>
      <c r="B75" s="81"/>
      <c r="C75" s="82"/>
      <c r="D75" s="82"/>
      <c r="E75" s="83" t="s">
        <v>144</v>
      </c>
      <c r="F75" s="83"/>
      <c r="G75" s="83"/>
    </row>
    <row r="76" spans="1:11" ht="16.5" customHeight="1">
      <c r="A76" s="3" t="s">
        <v>2</v>
      </c>
      <c r="B76" s="82"/>
      <c r="C76" s="82"/>
      <c r="D76" s="82"/>
      <c r="E76" s="4" t="s">
        <v>3</v>
      </c>
      <c r="F76" s="4"/>
      <c r="G76" s="4"/>
      <c r="H76" s="84"/>
    </row>
    <row r="77" spans="1:11" ht="16.5" customHeight="1">
      <c r="A77" s="5"/>
      <c r="B77" s="81"/>
      <c r="E77" s="4" t="s">
        <v>4</v>
      </c>
      <c r="F77" s="4"/>
      <c r="G77" s="4"/>
      <c r="H77" s="84"/>
    </row>
    <row r="78" spans="1:11" ht="6" customHeight="1">
      <c r="A78" s="5"/>
      <c r="B78" s="81"/>
      <c r="E78" s="85"/>
      <c r="F78" s="85"/>
      <c r="G78" s="85"/>
      <c r="H78" s="84"/>
    </row>
    <row r="79" spans="1:11" ht="26.25" customHeight="1">
      <c r="A79" s="86" t="s">
        <v>145</v>
      </c>
      <c r="B79" s="86"/>
      <c r="C79" s="86"/>
      <c r="D79" s="86"/>
      <c r="E79" s="86"/>
      <c r="F79" s="86"/>
      <c r="G79" s="86"/>
    </row>
    <row r="80" spans="1:11" ht="23.25" customHeight="1">
      <c r="A80" s="87" t="s">
        <v>203</v>
      </c>
      <c r="B80" s="87"/>
      <c r="C80" s="87"/>
      <c r="D80" s="87"/>
      <c r="E80" s="87"/>
      <c r="F80" s="87"/>
      <c r="G80" s="87"/>
    </row>
    <row r="81" spans="1:11" ht="20.25" customHeight="1" thickBot="1">
      <c r="B81" s="81"/>
      <c r="F81" s="88"/>
      <c r="G81" s="89" t="s">
        <v>147</v>
      </c>
    </row>
    <row r="82" spans="1:11" ht="31.5" customHeight="1">
      <c r="A82" s="90" t="s">
        <v>125</v>
      </c>
      <c r="B82" s="91" t="s">
        <v>8</v>
      </c>
      <c r="C82" s="90" t="s">
        <v>148</v>
      </c>
      <c r="D82" s="92" t="s">
        <v>204</v>
      </c>
      <c r="E82" s="92"/>
      <c r="F82" s="90" t="s">
        <v>150</v>
      </c>
      <c r="G82" s="90"/>
    </row>
    <row r="83" spans="1:11" ht="21" customHeight="1">
      <c r="A83" s="93"/>
      <c r="B83" s="94"/>
      <c r="C83" s="93"/>
      <c r="D83" s="95" t="s">
        <v>151</v>
      </c>
      <c r="E83" s="95" t="s">
        <v>152</v>
      </c>
      <c r="F83" s="95" t="s">
        <v>151</v>
      </c>
      <c r="G83" s="95" t="s">
        <v>152</v>
      </c>
    </row>
    <row r="84" spans="1:11" ht="21" customHeight="1">
      <c r="A84" s="96">
        <v>1</v>
      </c>
      <c r="B84" s="97" t="s">
        <v>153</v>
      </c>
      <c r="C84" s="96">
        <v>3</v>
      </c>
      <c r="D84" s="96">
        <v>4</v>
      </c>
      <c r="E84" s="96">
        <v>5</v>
      </c>
      <c r="F84" s="96">
        <v>6</v>
      </c>
      <c r="G84" s="96">
        <v>7</v>
      </c>
    </row>
    <row r="85" spans="1:11" s="103" customFormat="1" ht="20.25" customHeight="1">
      <c r="A85" s="98" t="s">
        <v>154</v>
      </c>
      <c r="B85" s="99" t="s">
        <v>155</v>
      </c>
      <c r="C85" s="100" t="s">
        <v>156</v>
      </c>
      <c r="D85" s="101">
        <f>'[2]GTXL (OK)'!$P$93</f>
        <v>14357295898</v>
      </c>
      <c r="E85" s="101">
        <v>39367449423</v>
      </c>
      <c r="F85" s="102">
        <f>D85+F48</f>
        <v>90370382570</v>
      </c>
      <c r="G85" s="102">
        <f>E85+G48</f>
        <v>152824533354</v>
      </c>
      <c r="H85"/>
      <c r="I85"/>
      <c r="J85"/>
      <c r="K85"/>
    </row>
    <row r="86" spans="1:11" s="103" customFormat="1" ht="20.25" customHeight="1">
      <c r="A86" s="104" t="s">
        <v>157</v>
      </c>
      <c r="B86" s="105" t="s">
        <v>158</v>
      </c>
      <c r="C86" s="106"/>
      <c r="D86" s="107"/>
      <c r="E86" s="107"/>
      <c r="F86" s="108">
        <f t="shared" ref="F86:G101" si="3">D86+F49</f>
        <v>0</v>
      </c>
      <c r="G86" s="108">
        <f t="shared" si="3"/>
        <v>0</v>
      </c>
      <c r="H86"/>
      <c r="I86"/>
      <c r="J86"/>
      <c r="K86"/>
    </row>
    <row r="87" spans="1:11" s="103" customFormat="1" ht="32.25" customHeight="1">
      <c r="A87" s="109" t="s">
        <v>159</v>
      </c>
      <c r="B87" s="105" t="s">
        <v>160</v>
      </c>
      <c r="C87" s="106"/>
      <c r="D87" s="108">
        <f>D85-D86</f>
        <v>14357295898</v>
      </c>
      <c r="E87" s="107">
        <v>39367449423</v>
      </c>
      <c r="F87" s="108">
        <f>D87+F50</f>
        <v>90370382570</v>
      </c>
      <c r="G87" s="108">
        <f t="shared" si="3"/>
        <v>152824533354</v>
      </c>
      <c r="H87"/>
      <c r="I87"/>
      <c r="J87"/>
      <c r="K87"/>
    </row>
    <row r="88" spans="1:11" s="103" customFormat="1" ht="20.25" customHeight="1">
      <c r="A88" s="104" t="s">
        <v>161</v>
      </c>
      <c r="B88" s="105" t="s">
        <v>162</v>
      </c>
      <c r="C88" s="106" t="s">
        <v>163</v>
      </c>
      <c r="D88" s="107">
        <f>'[2]GTXL (OK)'!$L$93</f>
        <v>13929033335</v>
      </c>
      <c r="E88" s="107">
        <v>37071228407</v>
      </c>
      <c r="F88" s="108">
        <f t="shared" si="3"/>
        <v>90191295695</v>
      </c>
      <c r="G88" s="108">
        <f t="shared" si="3"/>
        <v>140165755160</v>
      </c>
      <c r="H88"/>
      <c r="I88"/>
      <c r="J88"/>
      <c r="K88"/>
    </row>
    <row r="89" spans="1:11" s="103" customFormat="1" ht="32.25" customHeight="1">
      <c r="A89" s="110" t="s">
        <v>164</v>
      </c>
      <c r="B89" s="105" t="s">
        <v>165</v>
      </c>
      <c r="C89" s="106"/>
      <c r="D89" s="108">
        <f>D87-D88</f>
        <v>428262563</v>
      </c>
      <c r="E89" s="107">
        <v>2296221016</v>
      </c>
      <c r="F89" s="108">
        <f t="shared" si="3"/>
        <v>179086875</v>
      </c>
      <c r="G89" s="108">
        <f t="shared" si="3"/>
        <v>12658778194</v>
      </c>
      <c r="H89"/>
      <c r="I89"/>
      <c r="J89"/>
      <c r="K89"/>
    </row>
    <row r="90" spans="1:11" s="103" customFormat="1" ht="20.25" customHeight="1">
      <c r="A90" s="104" t="s">
        <v>166</v>
      </c>
      <c r="B90" s="105" t="s">
        <v>167</v>
      </c>
      <c r="C90" s="106" t="s">
        <v>168</v>
      </c>
      <c r="D90" s="107">
        <f>'[2]GTXL (OK)'!$P$117</f>
        <v>592925</v>
      </c>
      <c r="E90" s="107">
        <v>1080563</v>
      </c>
      <c r="F90" s="108">
        <f t="shared" si="3"/>
        <v>3136646</v>
      </c>
      <c r="G90" s="108">
        <f t="shared" si="3"/>
        <v>8569112</v>
      </c>
      <c r="H90"/>
      <c r="I90"/>
      <c r="J90"/>
      <c r="K90"/>
    </row>
    <row r="91" spans="1:11" s="114" customFormat="1" ht="20.25" customHeight="1">
      <c r="A91" s="111" t="s">
        <v>169</v>
      </c>
      <c r="B91" s="112" t="s">
        <v>170</v>
      </c>
      <c r="C91" s="113" t="s">
        <v>171</v>
      </c>
      <c r="D91" s="107">
        <f>'[2]GTXL (OK)'!$O$117</f>
        <v>3442749553</v>
      </c>
      <c r="E91" s="107">
        <v>4903137291</v>
      </c>
      <c r="F91" s="108">
        <f t="shared" si="3"/>
        <v>12316126427</v>
      </c>
      <c r="G91" s="108">
        <f t="shared" si="3"/>
        <v>16833898635</v>
      </c>
      <c r="H91"/>
      <c r="I91"/>
      <c r="J91"/>
      <c r="K91"/>
    </row>
    <row r="92" spans="1:11" s="114" customFormat="1" ht="20.25" customHeight="1">
      <c r="A92" s="115" t="s">
        <v>172</v>
      </c>
      <c r="B92" s="112" t="s">
        <v>173</v>
      </c>
      <c r="C92" s="113"/>
      <c r="D92" s="116">
        <f>D91</f>
        <v>3442749553</v>
      </c>
      <c r="E92" s="116">
        <v>4892819567</v>
      </c>
      <c r="F92" s="134">
        <f t="shared" si="3"/>
        <v>12316126427</v>
      </c>
      <c r="G92" s="134">
        <f t="shared" si="3"/>
        <v>16823580911</v>
      </c>
      <c r="H92"/>
      <c r="I92"/>
      <c r="J92"/>
      <c r="K92"/>
    </row>
    <row r="93" spans="1:11" s="103" customFormat="1" ht="20.25" customHeight="1">
      <c r="A93" s="117" t="s">
        <v>174</v>
      </c>
      <c r="B93" s="105" t="s">
        <v>175</v>
      </c>
      <c r="C93" s="106"/>
      <c r="D93" s="108">
        <v>0</v>
      </c>
      <c r="E93" s="107">
        <v>0</v>
      </c>
      <c r="F93" s="108">
        <f t="shared" si="3"/>
        <v>0</v>
      </c>
      <c r="G93" s="108">
        <f t="shared" si="3"/>
        <v>0</v>
      </c>
      <c r="H93"/>
      <c r="I93"/>
      <c r="J93"/>
      <c r="K93"/>
    </row>
    <row r="94" spans="1:11" s="103" customFormat="1" ht="20.25" customHeight="1">
      <c r="A94" s="110" t="s">
        <v>176</v>
      </c>
      <c r="B94" s="105" t="s">
        <v>177</v>
      </c>
      <c r="C94" s="106"/>
      <c r="D94" s="107">
        <f>'[2]GTXL (OK)'!$N$119</f>
        <v>1687710740</v>
      </c>
      <c r="E94" s="107">
        <v>1724199724</v>
      </c>
      <c r="F94" s="108">
        <f t="shared" si="3"/>
        <v>6657977408</v>
      </c>
      <c r="G94" s="108">
        <f t="shared" si="3"/>
        <v>5680033563</v>
      </c>
      <c r="H94"/>
      <c r="I94"/>
      <c r="J94"/>
      <c r="K94"/>
    </row>
    <row r="95" spans="1:11" s="103" customFormat="1" ht="32.25" customHeight="1">
      <c r="A95" s="110" t="s">
        <v>178</v>
      </c>
      <c r="B95" s="105" t="s">
        <v>179</v>
      </c>
      <c r="C95" s="106"/>
      <c r="D95" s="108">
        <f>D89+D90-D91-D93-D94</f>
        <v>-4701604805</v>
      </c>
      <c r="E95" s="107">
        <v>-4330035436</v>
      </c>
      <c r="F95" s="108">
        <f t="shared" si="3"/>
        <v>-18791880314</v>
      </c>
      <c r="G95" s="108">
        <f t="shared" si="3"/>
        <v>-9846584892</v>
      </c>
      <c r="H95"/>
      <c r="I95"/>
      <c r="J95"/>
      <c r="K95"/>
    </row>
    <row r="96" spans="1:11" s="103" customFormat="1" ht="20.25" customHeight="1">
      <c r="A96" s="104" t="s">
        <v>180</v>
      </c>
      <c r="B96" s="105" t="s">
        <v>181</v>
      </c>
      <c r="C96" s="106"/>
      <c r="D96" s="107">
        <v>0</v>
      </c>
      <c r="E96" s="107">
        <v>686400000</v>
      </c>
      <c r="F96" s="108">
        <f t="shared" si="3"/>
        <v>0</v>
      </c>
      <c r="G96" s="108">
        <f t="shared" si="3"/>
        <v>686400000</v>
      </c>
      <c r="H96"/>
      <c r="I96"/>
      <c r="J96"/>
      <c r="K96"/>
    </row>
    <row r="97" spans="1:11" s="103" customFormat="1" ht="20.25" customHeight="1">
      <c r="A97" s="110" t="s">
        <v>182</v>
      </c>
      <c r="B97" s="105" t="s">
        <v>183</v>
      </c>
      <c r="C97" s="106"/>
      <c r="D97" s="107">
        <v>0</v>
      </c>
      <c r="E97" s="107">
        <v>316514137</v>
      </c>
      <c r="F97" s="108">
        <f t="shared" si="3"/>
        <v>0</v>
      </c>
      <c r="G97" s="108">
        <f t="shared" si="3"/>
        <v>316514137</v>
      </c>
      <c r="H97"/>
      <c r="I97"/>
      <c r="J97"/>
      <c r="K97"/>
    </row>
    <row r="98" spans="1:11" s="114" customFormat="1" ht="20.25" customHeight="1">
      <c r="A98" s="118" t="s">
        <v>184</v>
      </c>
      <c r="B98" s="112" t="s">
        <v>185</v>
      </c>
      <c r="C98" s="113"/>
      <c r="D98" s="108">
        <f>D96-D97</f>
        <v>0</v>
      </c>
      <c r="E98" s="107">
        <v>369885863</v>
      </c>
      <c r="F98" s="108">
        <f t="shared" si="3"/>
        <v>0</v>
      </c>
      <c r="G98" s="108">
        <f t="shared" si="3"/>
        <v>369885863</v>
      </c>
      <c r="H98"/>
      <c r="I98"/>
      <c r="J98"/>
      <c r="K98"/>
    </row>
    <row r="99" spans="1:11" s="103" customFormat="1" ht="32.25" customHeight="1">
      <c r="A99" s="110" t="s">
        <v>186</v>
      </c>
      <c r="B99" s="105" t="s">
        <v>187</v>
      </c>
      <c r="C99" s="106"/>
      <c r="D99" s="108">
        <f>D98+D95</f>
        <v>-4701604805</v>
      </c>
      <c r="E99" s="107">
        <v>-3960149573</v>
      </c>
      <c r="F99" s="108">
        <f t="shared" si="3"/>
        <v>-18791880314</v>
      </c>
      <c r="G99" s="108">
        <f t="shared" si="3"/>
        <v>-9476699029</v>
      </c>
      <c r="H99"/>
      <c r="I99"/>
      <c r="J99"/>
      <c r="K99"/>
    </row>
    <row r="100" spans="1:11" s="103" customFormat="1" ht="20.25" customHeight="1">
      <c r="A100" s="104" t="s">
        <v>188</v>
      </c>
      <c r="B100" s="105" t="s">
        <v>189</v>
      </c>
      <c r="C100" s="106" t="s">
        <v>190</v>
      </c>
      <c r="D100" s="108">
        <f>IF(D99&gt;0,ROUND(D99*25%,0),0)</f>
        <v>0</v>
      </c>
      <c r="E100" s="107">
        <v>0</v>
      </c>
      <c r="F100" s="108">
        <f t="shared" si="3"/>
        <v>0</v>
      </c>
      <c r="G100" s="108">
        <f t="shared" si="3"/>
        <v>0</v>
      </c>
      <c r="H100"/>
      <c r="I100"/>
      <c r="J100"/>
      <c r="K100"/>
    </row>
    <row r="101" spans="1:11" s="103" customFormat="1" ht="20.25" customHeight="1">
      <c r="A101" s="104" t="s">
        <v>191</v>
      </c>
      <c r="B101" s="105" t="s">
        <v>192</v>
      </c>
      <c r="C101" s="106" t="s">
        <v>193</v>
      </c>
      <c r="D101" s="108"/>
      <c r="E101" s="107"/>
      <c r="F101" s="108">
        <f t="shared" si="3"/>
        <v>0</v>
      </c>
      <c r="G101" s="108">
        <f t="shared" si="3"/>
        <v>0</v>
      </c>
      <c r="H101"/>
      <c r="I101"/>
      <c r="J101"/>
      <c r="K101"/>
    </row>
    <row r="102" spans="1:11" s="103" customFormat="1" ht="32.25" customHeight="1">
      <c r="A102" s="119" t="s">
        <v>194</v>
      </c>
      <c r="B102" s="120" t="s">
        <v>195</v>
      </c>
      <c r="C102" s="121"/>
      <c r="D102" s="122">
        <f>D99-D100+D101</f>
        <v>-4701604805</v>
      </c>
      <c r="E102" s="123">
        <v>-3960149573</v>
      </c>
      <c r="F102" s="122">
        <f t="shared" ref="F102:G102" si="4">D102+F65</f>
        <v>-18791880314</v>
      </c>
      <c r="G102" s="122">
        <f t="shared" si="4"/>
        <v>-9476699029</v>
      </c>
      <c r="H102" s="57"/>
      <c r="I102"/>
      <c r="J102"/>
      <c r="K102"/>
    </row>
    <row r="103" spans="1:11" s="125" customFormat="1" ht="20.25" customHeight="1">
      <c r="A103" s="124"/>
      <c r="B103" s="124"/>
      <c r="C103" s="124"/>
      <c r="D103" s="124"/>
      <c r="E103" s="124"/>
      <c r="F103" s="124"/>
      <c r="G103" s="124"/>
      <c r="H103"/>
      <c r="I103"/>
      <c r="J103"/>
      <c r="K103"/>
    </row>
    <row r="104" spans="1:11" ht="14.25" customHeight="1">
      <c r="H104" s="103"/>
    </row>
    <row r="105" spans="1:11" ht="24" customHeight="1">
      <c r="A105" s="126"/>
      <c r="E105" s="7" t="s">
        <v>141</v>
      </c>
      <c r="F105" s="7"/>
      <c r="G105" s="7"/>
      <c r="H105" s="103"/>
    </row>
    <row r="106" spans="1:11" ht="19.5" customHeight="1">
      <c r="A106" s="127" t="s">
        <v>196</v>
      </c>
      <c r="C106" s="129" t="s">
        <v>197</v>
      </c>
      <c r="D106" s="1"/>
      <c r="E106" s="1"/>
      <c r="F106" s="127" t="s">
        <v>198</v>
      </c>
      <c r="G106" s="129"/>
      <c r="H106" s="103"/>
    </row>
    <row r="107" spans="1:11" ht="19.5" customHeight="1">
      <c r="H107" s="103"/>
    </row>
    <row r="108" spans="1:11" ht="19.5" customHeight="1">
      <c r="H108" s="103"/>
    </row>
    <row r="109" spans="1:11" ht="19.5" customHeight="1">
      <c r="H109" s="103"/>
    </row>
    <row r="110" spans="1:11" ht="19.5" customHeight="1"/>
    <row r="111" spans="1:11" ht="22.5" customHeight="1">
      <c r="A111" s="130"/>
      <c r="C111" s="135" t="s">
        <v>199</v>
      </c>
      <c r="D111" s="132"/>
      <c r="E111" s="132"/>
      <c r="F111" s="130" t="s">
        <v>143</v>
      </c>
      <c r="G111" s="133"/>
    </row>
  </sheetData>
  <mergeCells count="33">
    <mergeCell ref="E105:G105"/>
    <mergeCell ref="E75:G75"/>
    <mergeCell ref="E76:G76"/>
    <mergeCell ref="E77:G77"/>
    <mergeCell ref="A79:G79"/>
    <mergeCell ref="A80:G80"/>
    <mergeCell ref="A82:A83"/>
    <mergeCell ref="B82:B83"/>
    <mergeCell ref="C82:C83"/>
    <mergeCell ref="D82:E82"/>
    <mergeCell ref="F82:G82"/>
    <mergeCell ref="A45:A46"/>
    <mergeCell ref="B45:B46"/>
    <mergeCell ref="C45:C46"/>
    <mergeCell ref="D45:E45"/>
    <mergeCell ref="F45:G45"/>
    <mergeCell ref="E68:G68"/>
    <mergeCell ref="E31:G31"/>
    <mergeCell ref="E38:G38"/>
    <mergeCell ref="E39:G39"/>
    <mergeCell ref="E40:G40"/>
    <mergeCell ref="A42:G42"/>
    <mergeCell ref="A43:G43"/>
    <mergeCell ref="E1:G1"/>
    <mergeCell ref="E2:G2"/>
    <mergeCell ref="E3:G3"/>
    <mergeCell ref="A5:G5"/>
    <mergeCell ref="A6:G6"/>
    <mergeCell ref="A8:A9"/>
    <mergeCell ref="B8:B9"/>
    <mergeCell ref="C8:C9"/>
    <mergeCell ref="D8:E8"/>
    <mergeCell ref="F8:G8"/>
  </mergeCells>
  <pageMargins left="0.56000000000000005" right="0.19" top="0.66" bottom="0.32" header="0.39" footer="0.1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</sheetPr>
  <dimension ref="A1:EM153"/>
  <sheetViews>
    <sheetView showZeros="0" view="pageBreakPreview" topLeftCell="A103" workbookViewId="0">
      <selection activeCell="A102" sqref="A1:XFD102"/>
    </sheetView>
  </sheetViews>
  <sheetFormatPr defaultRowHeight="15"/>
  <cols>
    <col min="1" max="1" width="43.25" customWidth="1"/>
    <col min="2" max="2" width="5.5" customWidth="1"/>
    <col min="3" max="3" width="7.375" customWidth="1"/>
    <col min="4" max="4" width="6.125" style="138" hidden="1" customWidth="1"/>
    <col min="5" max="6" width="11" style="138" hidden="1" customWidth="1"/>
    <col min="7" max="8" width="10" style="138" hidden="1" customWidth="1"/>
    <col min="9" max="9" width="5" style="138" hidden="1" customWidth="1"/>
    <col min="10" max="10" width="11.5" style="138" hidden="1" customWidth="1"/>
    <col min="11" max="11" width="12.125" style="138" hidden="1" customWidth="1"/>
    <col min="12" max="13" width="10" style="138" hidden="1" customWidth="1"/>
    <col min="14" max="14" width="6.5" style="138" hidden="1" customWidth="1"/>
    <col min="15" max="15" width="12" style="138" hidden="1" customWidth="1"/>
    <col min="16" max="16" width="12.5" style="138" hidden="1" customWidth="1"/>
    <col min="17" max="17" width="9.375" style="138" hidden="1" customWidth="1"/>
    <col min="18" max="18" width="11.125" style="138" hidden="1" customWidth="1"/>
    <col min="19" max="19" width="5.75" style="138" hidden="1" customWidth="1"/>
    <col min="20" max="20" width="10.25" style="138" hidden="1" customWidth="1"/>
    <col min="21" max="21" width="10.625" style="138" hidden="1" customWidth="1"/>
    <col min="22" max="22" width="11.5" style="138" hidden="1" customWidth="1"/>
    <col min="23" max="23" width="11" style="138" hidden="1" customWidth="1"/>
    <col min="24" max="24" width="16.125" customWidth="1"/>
    <col min="25" max="25" width="16.875" customWidth="1"/>
    <col min="26" max="26" width="15.5" customWidth="1"/>
    <col min="27" max="27" width="16.875" customWidth="1"/>
    <col min="28" max="28" width="13.5" customWidth="1"/>
    <col min="29" max="29" width="14.625" customWidth="1"/>
    <col min="30" max="30" width="15.125" bestFit="1" customWidth="1"/>
  </cols>
  <sheetData>
    <row r="1" spans="1:143" s="137" customFormat="1" ht="18" hidden="1" customHeight="1">
      <c r="A1" s="1" t="s">
        <v>0</v>
      </c>
      <c r="B1" s="81"/>
      <c r="C1" s="136" t="s">
        <v>205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143" s="137" customFormat="1" ht="16.5" hidden="1" customHeight="1">
      <c r="A2" s="3" t="s">
        <v>2</v>
      </c>
      <c r="B2" s="82"/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143" s="137" customFormat="1" ht="19.5" hidden="1" customHeight="1">
      <c r="A3"/>
      <c r="B3" s="81"/>
      <c r="C3" s="4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143" s="137" customFormat="1" ht="13.5" hidden="1" customHeight="1">
      <c r="A4"/>
      <c r="B4" s="81"/>
      <c r="C4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/>
      <c r="Y4"/>
    </row>
    <row r="5" spans="1:143" s="137" customFormat="1" ht="28.5" hidden="1" customHeight="1">
      <c r="A5" s="139" t="s">
        <v>206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</row>
    <row r="6" spans="1:143" s="137" customFormat="1" ht="21" hidden="1" customHeight="1">
      <c r="A6" s="140" t="s">
        <v>207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</row>
    <row r="7" spans="1:143" s="137" customFormat="1" ht="28.5" hidden="1" customHeight="1" thickBot="1">
      <c r="A7"/>
      <c r="B7" s="81"/>
      <c r="C7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41" t="s">
        <v>147</v>
      </c>
      <c r="Y7" s="141"/>
      <c r="Z7" s="142"/>
      <c r="AA7" s="143"/>
      <c r="AB7" s="142"/>
      <c r="AC7" s="142"/>
    </row>
    <row r="8" spans="1:143" s="150" customFormat="1" ht="36" hidden="1" customHeight="1" thickTop="1">
      <c r="A8" s="144" t="s">
        <v>125</v>
      </c>
      <c r="B8" s="145" t="s">
        <v>208</v>
      </c>
      <c r="C8" s="146" t="s">
        <v>9</v>
      </c>
      <c r="D8" s="147" t="s">
        <v>209</v>
      </c>
      <c r="E8" s="147"/>
      <c r="F8" s="147"/>
      <c r="G8" s="147"/>
      <c r="H8" s="147"/>
      <c r="I8" s="148" t="s">
        <v>210</v>
      </c>
      <c r="J8" s="148"/>
      <c r="K8" s="148"/>
      <c r="L8" s="148"/>
      <c r="M8" s="148"/>
      <c r="N8" s="148" t="s">
        <v>211</v>
      </c>
      <c r="O8" s="148"/>
      <c r="P8" s="148"/>
      <c r="Q8" s="148"/>
      <c r="R8" s="148"/>
      <c r="S8" s="148" t="s">
        <v>212</v>
      </c>
      <c r="T8" s="148"/>
      <c r="U8" s="148"/>
      <c r="V8" s="148"/>
      <c r="W8" s="148"/>
      <c r="X8" s="61" t="s">
        <v>213</v>
      </c>
      <c r="Y8" s="149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2"/>
      <c r="DV8" s="142"/>
      <c r="DW8" s="142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</row>
    <row r="9" spans="1:143" s="150" customFormat="1" ht="21.75" hidden="1" customHeight="1">
      <c r="A9" s="151"/>
      <c r="B9" s="152"/>
      <c r="C9" s="9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4" t="s">
        <v>151</v>
      </c>
      <c r="Y9" s="155" t="s">
        <v>152</v>
      </c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2"/>
      <c r="CH9" s="142"/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</row>
    <row r="10" spans="1:143" s="150" customFormat="1" ht="19.5" hidden="1" customHeight="1">
      <c r="A10" s="156">
        <v>1</v>
      </c>
      <c r="B10" s="97" t="s">
        <v>153</v>
      </c>
      <c r="C10" s="96">
        <v>3</v>
      </c>
      <c r="E10" s="157" t="s">
        <v>214</v>
      </c>
      <c r="F10" s="158"/>
      <c r="G10" s="159" t="s">
        <v>215</v>
      </c>
      <c r="H10" s="159"/>
      <c r="J10" s="157" t="s">
        <v>214</v>
      </c>
      <c r="K10" s="158"/>
      <c r="L10" s="159" t="s">
        <v>215</v>
      </c>
      <c r="M10" s="159"/>
      <c r="O10" s="157" t="s">
        <v>214</v>
      </c>
      <c r="P10" s="158"/>
      <c r="Q10" s="159" t="s">
        <v>215</v>
      </c>
      <c r="R10" s="159"/>
      <c r="T10" s="157" t="s">
        <v>214</v>
      </c>
      <c r="U10" s="158"/>
      <c r="V10" s="159" t="s">
        <v>215</v>
      </c>
      <c r="W10" s="159"/>
      <c r="X10" s="96">
        <v>4</v>
      </c>
      <c r="Y10" s="160">
        <v>5</v>
      </c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2"/>
      <c r="CN10" s="142"/>
      <c r="CO10" s="142"/>
      <c r="CP10" s="142"/>
      <c r="CQ10" s="142"/>
      <c r="CR10" s="142"/>
      <c r="CS10" s="142"/>
      <c r="CT10" s="142"/>
      <c r="CU10" s="142"/>
      <c r="CV10" s="142"/>
      <c r="CW10" s="142"/>
      <c r="CX10" s="142"/>
      <c r="CY10" s="142"/>
      <c r="CZ10" s="142"/>
      <c r="DA10" s="142"/>
      <c r="DB10" s="142"/>
      <c r="DC10" s="142"/>
      <c r="DD10" s="142"/>
      <c r="DE10" s="142"/>
      <c r="DF10" s="142"/>
      <c r="DG10" s="142"/>
      <c r="DH10" s="142"/>
      <c r="DI10" s="142"/>
      <c r="DJ10" s="142"/>
      <c r="DK10" s="142"/>
      <c r="DL10" s="142"/>
      <c r="DM10" s="142"/>
      <c r="DN10" s="142"/>
      <c r="DO10" s="142"/>
      <c r="DP10" s="142"/>
      <c r="DQ10" s="142"/>
      <c r="DR10" s="142"/>
      <c r="DS10" s="142"/>
      <c r="DT10" s="142"/>
      <c r="DU10" s="142"/>
      <c r="DV10" s="142"/>
      <c r="DW10" s="142"/>
      <c r="DX10" s="142"/>
      <c r="DY10" s="142"/>
      <c r="DZ10" s="142"/>
      <c r="EA10" s="142"/>
      <c r="EB10" s="142"/>
      <c r="EC10" s="142"/>
      <c r="ED10" s="142"/>
      <c r="EE10" s="142"/>
      <c r="EF10" s="142"/>
      <c r="EG10" s="142"/>
      <c r="EH10" s="142"/>
      <c r="EI10" s="142"/>
      <c r="EJ10" s="142"/>
      <c r="EK10" s="142"/>
      <c r="EL10" s="142"/>
      <c r="EM10" s="142"/>
    </row>
    <row r="11" spans="1:143" s="150" customFormat="1" ht="22.5" hidden="1" customHeight="1">
      <c r="A11" s="161" t="s">
        <v>216</v>
      </c>
      <c r="B11" s="162"/>
      <c r="C11" s="163"/>
      <c r="D11" s="164" t="s">
        <v>217</v>
      </c>
      <c r="E11" s="165" t="s">
        <v>218</v>
      </c>
      <c r="F11" s="165" t="s">
        <v>219</v>
      </c>
      <c r="G11" s="165" t="s">
        <v>220</v>
      </c>
      <c r="H11" s="165" t="s">
        <v>221</v>
      </c>
      <c r="I11" s="164" t="s">
        <v>217</v>
      </c>
      <c r="J11" s="165" t="s">
        <v>218</v>
      </c>
      <c r="K11" s="165" t="s">
        <v>219</v>
      </c>
      <c r="L11" s="165" t="s">
        <v>220</v>
      </c>
      <c r="M11" s="165" t="s">
        <v>221</v>
      </c>
      <c r="N11" s="164" t="s">
        <v>217</v>
      </c>
      <c r="O11" s="165" t="s">
        <v>218</v>
      </c>
      <c r="P11" s="165" t="s">
        <v>219</v>
      </c>
      <c r="Q11" s="165" t="s">
        <v>220</v>
      </c>
      <c r="R11" s="165" t="s">
        <v>221</v>
      </c>
      <c r="S11" s="164" t="s">
        <v>217</v>
      </c>
      <c r="T11" s="165" t="s">
        <v>218</v>
      </c>
      <c r="U11" s="165" t="s">
        <v>219</v>
      </c>
      <c r="V11" s="165" t="s">
        <v>220</v>
      </c>
      <c r="W11" s="165" t="s">
        <v>221</v>
      </c>
      <c r="X11" s="166"/>
      <c r="Y11" s="167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2"/>
      <c r="BU11" s="142"/>
      <c r="BV11" s="142"/>
      <c r="BW11" s="142"/>
      <c r="BX11" s="142"/>
      <c r="BY11" s="142"/>
      <c r="BZ11" s="142"/>
      <c r="CA11" s="142"/>
      <c r="CB11" s="142"/>
      <c r="CC11" s="142"/>
      <c r="CD11" s="142"/>
      <c r="CE11" s="142"/>
      <c r="CF11" s="142"/>
      <c r="CG11" s="142"/>
      <c r="CH11" s="142"/>
      <c r="CI11" s="142"/>
      <c r="CJ11" s="142"/>
      <c r="CK11" s="142"/>
      <c r="CL11" s="142"/>
      <c r="CM11" s="142"/>
      <c r="CN11" s="142"/>
      <c r="CO11" s="142"/>
      <c r="CP11" s="142"/>
      <c r="CQ11" s="142"/>
      <c r="CR11" s="142"/>
      <c r="CS11" s="142"/>
      <c r="CT11" s="142"/>
      <c r="CU11" s="142"/>
      <c r="CV11" s="142"/>
      <c r="CW11" s="142"/>
      <c r="CX11" s="142"/>
      <c r="CY11" s="142"/>
      <c r="CZ11" s="142"/>
      <c r="DA11" s="142"/>
      <c r="DB11" s="142"/>
      <c r="DC11" s="142"/>
      <c r="DD11" s="142"/>
      <c r="DE11" s="142"/>
      <c r="DF11" s="142"/>
      <c r="DG11" s="142"/>
      <c r="DH11" s="142"/>
      <c r="DI11" s="142"/>
      <c r="DJ11" s="142"/>
      <c r="DK11" s="142"/>
      <c r="DL11" s="142"/>
      <c r="DM11" s="142"/>
      <c r="DN11" s="142"/>
      <c r="DO11" s="142"/>
      <c r="DP11" s="142"/>
      <c r="DQ11" s="142"/>
      <c r="DR11" s="142"/>
      <c r="DS11" s="142"/>
      <c r="DT11" s="142"/>
      <c r="DU11" s="142"/>
      <c r="DV11" s="142"/>
      <c r="DW11" s="142"/>
      <c r="DX11" s="142"/>
      <c r="DY11" s="142"/>
      <c r="DZ11" s="142"/>
      <c r="EA11" s="142"/>
      <c r="EB11" s="142"/>
      <c r="EC11" s="142"/>
      <c r="ED11" s="142"/>
      <c r="EE11" s="142"/>
      <c r="EF11" s="142"/>
      <c r="EG11" s="142"/>
      <c r="EH11" s="142"/>
      <c r="EI11" s="142"/>
      <c r="EJ11" s="142"/>
      <c r="EK11" s="142"/>
      <c r="EL11" s="142"/>
      <c r="EM11" s="142"/>
    </row>
    <row r="12" spans="1:143" s="183" customFormat="1" ht="20.25" hidden="1" customHeight="1">
      <c r="A12" s="168" t="s">
        <v>222</v>
      </c>
      <c r="B12" s="169" t="s">
        <v>155</v>
      </c>
      <c r="C12" s="170"/>
      <c r="D12" s="171" t="s">
        <v>223</v>
      </c>
      <c r="E12" s="172">
        <v>2010000000</v>
      </c>
      <c r="F12" s="172">
        <v>0</v>
      </c>
      <c r="G12" s="173"/>
      <c r="H12" s="174"/>
      <c r="I12" s="171" t="s">
        <v>223</v>
      </c>
      <c r="J12" s="172">
        <v>0</v>
      </c>
      <c r="K12" s="172">
        <v>1100000000</v>
      </c>
      <c r="L12" s="175">
        <f>J13</f>
        <v>34737160293</v>
      </c>
      <c r="M12" s="176"/>
      <c r="N12" s="177" t="s">
        <v>224</v>
      </c>
      <c r="O12" s="178">
        <v>30078983227</v>
      </c>
      <c r="P12" s="178">
        <v>0</v>
      </c>
      <c r="Q12" s="176"/>
      <c r="R12" s="176"/>
      <c r="S12" s="179" t="s">
        <v>225</v>
      </c>
      <c r="T12" s="180">
        <v>769989302</v>
      </c>
      <c r="U12" s="180">
        <v>0</v>
      </c>
      <c r="V12" s="176"/>
      <c r="W12" s="175"/>
      <c r="X12" s="181">
        <f>V12+Q12+L12+G12</f>
        <v>34737160293</v>
      </c>
      <c r="Y12" s="182">
        <v>33589837588</v>
      </c>
      <c r="Z12" s="150"/>
      <c r="AA12" s="142"/>
      <c r="AB12" s="142"/>
      <c r="AC12" s="142"/>
      <c r="AD12" s="142"/>
      <c r="AE12" s="142"/>
      <c r="AF12" s="142"/>
      <c r="AG12" s="142"/>
      <c r="AH12" s="142"/>
    </row>
    <row r="13" spans="1:143" s="197" customFormat="1" ht="20.25" hidden="1" customHeight="1">
      <c r="A13" s="184" t="s">
        <v>226</v>
      </c>
      <c r="B13" s="185" t="s">
        <v>227</v>
      </c>
      <c r="C13" s="186"/>
      <c r="D13" s="187" t="s">
        <v>228</v>
      </c>
      <c r="E13" s="188">
        <v>0</v>
      </c>
      <c r="F13" s="188">
        <v>799374</v>
      </c>
      <c r="G13" s="189"/>
      <c r="H13" s="190">
        <f>F13+F14+F15+F16+F23</f>
        <v>1814680639</v>
      </c>
      <c r="I13" s="191" t="s">
        <v>229</v>
      </c>
      <c r="J13" s="192">
        <v>34737160293</v>
      </c>
      <c r="K13" s="192">
        <v>0</v>
      </c>
      <c r="L13" s="189"/>
      <c r="M13" s="190">
        <f>K14+K15+K16+K18+K29-M22</f>
        <v>2753964125</v>
      </c>
      <c r="N13" s="177" t="s">
        <v>223</v>
      </c>
      <c r="O13" s="178">
        <v>0</v>
      </c>
      <c r="P13" s="178">
        <v>910000000</v>
      </c>
      <c r="Q13" s="189"/>
      <c r="R13" s="190">
        <f>P14+P15+P16+P17+P18</f>
        <v>24961641182</v>
      </c>
      <c r="S13" s="193"/>
      <c r="T13" s="194"/>
      <c r="U13" s="194"/>
      <c r="V13" s="189"/>
      <c r="W13" s="190"/>
      <c r="X13" s="195">
        <f>-(W13+R13+M13+H13)-X14</f>
        <v>-24723809754</v>
      </c>
      <c r="Y13" s="196">
        <v>-29406990154</v>
      </c>
      <c r="Z13" s="150"/>
      <c r="AA13" s="142"/>
      <c r="AB13" s="142"/>
      <c r="AC13" s="142"/>
      <c r="AD13" s="142"/>
      <c r="AE13" s="142"/>
      <c r="AF13" s="142"/>
      <c r="AG13" s="142"/>
      <c r="AH13" s="142"/>
    </row>
    <row r="14" spans="1:143" s="206" customFormat="1" ht="20.25" hidden="1" customHeight="1">
      <c r="A14" s="198" t="s">
        <v>230</v>
      </c>
      <c r="B14" s="199" t="s">
        <v>158</v>
      </c>
      <c r="C14" s="200"/>
      <c r="D14" s="187" t="s">
        <v>231</v>
      </c>
      <c r="E14" s="188">
        <v>0</v>
      </c>
      <c r="F14" s="188">
        <v>1634958829</v>
      </c>
      <c r="G14" s="189"/>
      <c r="H14" s="189"/>
      <c r="I14" s="191" t="s">
        <v>228</v>
      </c>
      <c r="J14" s="192">
        <v>0</v>
      </c>
      <c r="K14" s="192">
        <v>1616790</v>
      </c>
      <c r="L14" s="189"/>
      <c r="M14" s="189"/>
      <c r="N14" s="201" t="s">
        <v>228</v>
      </c>
      <c r="O14" s="202">
        <v>0</v>
      </c>
      <c r="P14" s="202">
        <v>314678</v>
      </c>
      <c r="Q14" s="189"/>
      <c r="R14" s="189"/>
      <c r="S14" s="203"/>
      <c r="T14" s="204"/>
      <c r="U14" s="204"/>
      <c r="V14" s="189"/>
      <c r="W14" s="189"/>
      <c r="X14" s="195">
        <v>-4806476192</v>
      </c>
      <c r="Y14" s="196">
        <v>-5387934175</v>
      </c>
      <c r="Z14" s="205"/>
      <c r="AA14" s="142"/>
      <c r="AB14" s="142"/>
      <c r="AC14" s="142"/>
      <c r="AD14" s="142"/>
      <c r="AE14" s="142"/>
      <c r="AF14" s="142"/>
      <c r="AG14" s="142"/>
      <c r="AH14" s="142"/>
    </row>
    <row r="15" spans="1:143" s="209" customFormat="1" ht="20.25" hidden="1" customHeight="1">
      <c r="A15" s="184" t="s">
        <v>232</v>
      </c>
      <c r="B15" s="185" t="s">
        <v>233</v>
      </c>
      <c r="C15" s="186"/>
      <c r="D15" s="187" t="s">
        <v>234</v>
      </c>
      <c r="E15" s="188">
        <v>66000000</v>
      </c>
      <c r="F15" s="188">
        <v>109695000</v>
      </c>
      <c r="G15" s="189"/>
      <c r="H15" s="190"/>
      <c r="I15" s="191" t="s">
        <v>231</v>
      </c>
      <c r="J15" s="192">
        <v>0</v>
      </c>
      <c r="K15" s="192">
        <v>1650386516</v>
      </c>
      <c r="L15" s="189"/>
      <c r="M15" s="190">
        <f>K27</f>
        <v>1814618021</v>
      </c>
      <c r="N15" s="201" t="s">
        <v>231</v>
      </c>
      <c r="O15" s="202">
        <v>0</v>
      </c>
      <c r="P15" s="202">
        <v>14284815892</v>
      </c>
      <c r="Q15" s="189"/>
      <c r="R15" s="190"/>
      <c r="S15" s="207"/>
      <c r="T15" s="208"/>
      <c r="U15" s="208"/>
      <c r="V15" s="189"/>
      <c r="W15" s="190"/>
      <c r="X15" s="195">
        <f>-(W15+R15+M15+H15)</f>
        <v>-1814618021</v>
      </c>
      <c r="Y15" s="196">
        <v>-3099940072</v>
      </c>
      <c r="Z15" s="150"/>
      <c r="AA15" s="142"/>
      <c r="AB15" s="142"/>
      <c r="AC15" s="142"/>
      <c r="AD15" s="142"/>
      <c r="AE15" s="142"/>
      <c r="AF15" s="142"/>
      <c r="AG15" s="142"/>
      <c r="AH15" s="142"/>
    </row>
    <row r="16" spans="1:143" s="209" customFormat="1" ht="20.25" hidden="1" customHeight="1">
      <c r="A16" s="184" t="s">
        <v>235</v>
      </c>
      <c r="B16" s="185" t="s">
        <v>236</v>
      </c>
      <c r="C16" s="186"/>
      <c r="D16" s="187" t="s">
        <v>237</v>
      </c>
      <c r="E16" s="188">
        <v>0</v>
      </c>
      <c r="F16" s="188">
        <v>61260000</v>
      </c>
      <c r="G16" s="189"/>
      <c r="H16" s="190"/>
      <c r="I16" s="191" t="s">
        <v>234</v>
      </c>
      <c r="J16" s="192">
        <v>0</v>
      </c>
      <c r="K16" s="192">
        <v>13685694</v>
      </c>
      <c r="L16" s="189"/>
      <c r="M16" s="190">
        <v>0</v>
      </c>
      <c r="N16" s="201" t="s">
        <v>234</v>
      </c>
      <c r="O16" s="202">
        <v>0</v>
      </c>
      <c r="P16" s="202">
        <v>31709256</v>
      </c>
      <c r="Q16" s="189"/>
      <c r="R16" s="190"/>
      <c r="S16" s="207"/>
      <c r="T16" s="208"/>
      <c r="U16" s="208"/>
      <c r="V16" s="189"/>
      <c r="W16" s="190"/>
      <c r="X16" s="195">
        <f>-(W16+R16+M16+H16)</f>
        <v>0</v>
      </c>
      <c r="Y16" s="196">
        <v>0</v>
      </c>
      <c r="Z16" s="150"/>
      <c r="AA16" s="142"/>
      <c r="AB16" s="142"/>
      <c r="AC16" s="142"/>
      <c r="AD16" s="142"/>
      <c r="AE16" s="142"/>
      <c r="AF16" s="142"/>
      <c r="AG16" s="142"/>
      <c r="AH16" s="142"/>
    </row>
    <row r="17" spans="1:34" ht="20.25" hidden="1" customHeight="1">
      <c r="A17" s="168" t="s">
        <v>238</v>
      </c>
      <c r="B17" s="169" t="s">
        <v>239</v>
      </c>
      <c r="C17" s="210"/>
      <c r="D17" s="187" t="s">
        <v>240</v>
      </c>
      <c r="E17" s="188">
        <v>0</v>
      </c>
      <c r="F17" s="188">
        <v>3626000</v>
      </c>
      <c r="G17" s="175">
        <f>E15+E18+E19</f>
        <v>70378000</v>
      </c>
      <c r="H17" s="176"/>
      <c r="I17" s="191" t="s">
        <v>241</v>
      </c>
      <c r="J17" s="192">
        <v>0</v>
      </c>
      <c r="K17" s="192">
        <v>30078983227</v>
      </c>
      <c r="L17" s="211">
        <f>J18+J23+J25</f>
        <v>589732000</v>
      </c>
      <c r="M17" s="176"/>
      <c r="N17" s="201" t="s">
        <v>237</v>
      </c>
      <c r="O17" s="202">
        <v>0</v>
      </c>
      <c r="P17" s="202">
        <v>10634218575</v>
      </c>
      <c r="Q17" s="176"/>
      <c r="R17" s="176"/>
      <c r="S17" s="212"/>
      <c r="T17" s="213"/>
      <c r="U17" s="213"/>
      <c r="V17" s="176"/>
      <c r="W17" s="176"/>
      <c r="X17" s="181">
        <f>V17+Q17+L17+G17</f>
        <v>660110000</v>
      </c>
      <c r="Y17" s="182">
        <v>44615409</v>
      </c>
      <c r="Z17" s="150"/>
      <c r="AA17" s="142"/>
      <c r="AB17" s="142"/>
      <c r="AC17" s="142"/>
      <c r="AD17" s="142"/>
      <c r="AE17" s="142"/>
      <c r="AF17" s="142"/>
      <c r="AG17" s="142"/>
      <c r="AH17" s="142"/>
    </row>
    <row r="18" spans="1:34" s="209" customFormat="1" ht="20.25" hidden="1" customHeight="1">
      <c r="A18" s="214" t="s">
        <v>242</v>
      </c>
      <c r="B18" s="185" t="s">
        <v>243</v>
      </c>
      <c r="C18" s="215"/>
      <c r="D18" s="187" t="s">
        <v>244</v>
      </c>
      <c r="E18" s="188">
        <v>3378000</v>
      </c>
      <c r="F18" s="188">
        <v>0</v>
      </c>
      <c r="G18" s="189"/>
      <c r="H18" s="190">
        <f>F17+F19+F20+F21+F22+F24</f>
        <v>276833090</v>
      </c>
      <c r="I18" s="191" t="s">
        <v>237</v>
      </c>
      <c r="J18" s="192">
        <v>350000000</v>
      </c>
      <c r="K18" s="192">
        <v>1099083080</v>
      </c>
      <c r="L18" s="189"/>
      <c r="M18" s="190">
        <f>K19+K20+K21+K22+K23+K28</f>
        <v>853573206</v>
      </c>
      <c r="N18" s="201" t="s">
        <v>245</v>
      </c>
      <c r="O18" s="202">
        <v>0</v>
      </c>
      <c r="P18" s="202">
        <v>10582781</v>
      </c>
      <c r="Q18" s="189"/>
      <c r="R18" s="190"/>
      <c r="S18" s="207"/>
      <c r="T18" s="208"/>
      <c r="U18" s="208"/>
      <c r="V18" s="189"/>
      <c r="W18" s="190"/>
      <c r="X18" s="195">
        <f>-(W18+R18+M18+H18)</f>
        <v>-1130406296</v>
      </c>
      <c r="Y18" s="196">
        <v>-1755689094</v>
      </c>
      <c r="Z18" s="150"/>
      <c r="AA18" s="142"/>
      <c r="AB18" s="142"/>
      <c r="AC18" s="142"/>
      <c r="AD18" s="142"/>
      <c r="AE18" s="142"/>
      <c r="AF18" s="142"/>
      <c r="AG18" s="142"/>
      <c r="AH18" s="142"/>
    </row>
    <row r="19" spans="1:34" s="183" customFormat="1" ht="22.5" hidden="1" customHeight="1">
      <c r="A19" s="216" t="s">
        <v>246</v>
      </c>
      <c r="B19" s="169" t="s">
        <v>165</v>
      </c>
      <c r="C19" s="170"/>
      <c r="D19" s="187" t="s">
        <v>247</v>
      </c>
      <c r="E19" s="188">
        <v>1000000</v>
      </c>
      <c r="F19" s="188">
        <v>244000000</v>
      </c>
      <c r="G19" s="176"/>
      <c r="H19" s="176"/>
      <c r="I19" s="191" t="s">
        <v>248</v>
      </c>
      <c r="J19" s="192">
        <v>0</v>
      </c>
      <c r="K19" s="192">
        <v>86892055</v>
      </c>
      <c r="L19" s="176"/>
      <c r="M19" s="176"/>
      <c r="N19" s="193"/>
      <c r="O19" s="194"/>
      <c r="P19" s="194"/>
      <c r="Q19" s="176"/>
      <c r="R19" s="176"/>
      <c r="S19" s="212"/>
      <c r="T19" s="213"/>
      <c r="U19" s="213"/>
      <c r="V19" s="176"/>
      <c r="W19" s="176"/>
      <c r="X19" s="217">
        <f>SUM(X12:X18)</f>
        <v>2921960030</v>
      </c>
      <c r="Y19" s="218">
        <v>-6016100498</v>
      </c>
      <c r="Z19" s="150"/>
      <c r="AA19" s="142"/>
      <c r="AB19" s="142"/>
      <c r="AC19" s="142"/>
      <c r="AD19" s="142"/>
      <c r="AE19" s="142"/>
      <c r="AF19" s="142"/>
      <c r="AG19" s="142"/>
      <c r="AH19" s="142"/>
    </row>
    <row r="20" spans="1:34" s="183" customFormat="1" ht="20.25" hidden="1" customHeight="1">
      <c r="A20" s="216"/>
      <c r="B20" s="219"/>
      <c r="C20" s="170"/>
      <c r="D20" s="187" t="s">
        <v>249</v>
      </c>
      <c r="E20" s="188">
        <v>0</v>
      </c>
      <c r="F20" s="188">
        <v>1000000</v>
      </c>
      <c r="G20" s="176"/>
      <c r="H20" s="176"/>
      <c r="I20" s="191" t="s">
        <v>250</v>
      </c>
      <c r="J20" s="192">
        <v>0</v>
      </c>
      <c r="K20" s="192">
        <v>3000000</v>
      </c>
      <c r="L20" s="176"/>
      <c r="M20" s="176"/>
      <c r="N20" s="212"/>
      <c r="O20" s="213"/>
      <c r="P20" s="213"/>
      <c r="Q20" s="176"/>
      <c r="R20" s="176"/>
      <c r="S20" s="212"/>
      <c r="T20" s="213"/>
      <c r="U20" s="213"/>
      <c r="V20" s="176"/>
      <c r="W20" s="176"/>
      <c r="X20" s="181"/>
      <c r="Y20" s="182"/>
      <c r="Z20" s="150"/>
      <c r="AA20" s="142"/>
      <c r="AB20" s="142"/>
      <c r="AC20" s="142"/>
      <c r="AD20" s="142"/>
      <c r="AE20" s="142"/>
      <c r="AF20" s="142"/>
      <c r="AG20" s="142"/>
      <c r="AH20" s="142"/>
    </row>
    <row r="21" spans="1:34" ht="22.5" hidden="1" customHeight="1">
      <c r="A21" s="220" t="s">
        <v>251</v>
      </c>
      <c r="B21" s="169"/>
      <c r="C21" s="170"/>
      <c r="D21" s="187" t="s">
        <v>252</v>
      </c>
      <c r="E21" s="188">
        <v>0</v>
      </c>
      <c r="F21" s="188">
        <v>4671000</v>
      </c>
      <c r="G21" s="176"/>
      <c r="H21" s="176"/>
      <c r="I21" s="191" t="s">
        <v>253</v>
      </c>
      <c r="J21" s="192">
        <v>0</v>
      </c>
      <c r="K21" s="192">
        <v>440315578</v>
      </c>
      <c r="L21" s="176"/>
      <c r="M21" s="176"/>
      <c r="N21" s="212"/>
      <c r="O21" s="213"/>
      <c r="P21" s="213"/>
      <c r="Q21" s="176"/>
      <c r="R21" s="176"/>
      <c r="S21" s="212"/>
      <c r="T21" s="213"/>
      <c r="U21" s="213"/>
      <c r="V21" s="176"/>
      <c r="W21" s="176"/>
      <c r="X21" s="181"/>
      <c r="Y21" s="182"/>
      <c r="Z21" s="150"/>
      <c r="AA21" s="142"/>
      <c r="AB21" s="142"/>
      <c r="AC21" s="142"/>
      <c r="AD21" s="142"/>
      <c r="AE21" s="142"/>
      <c r="AF21" s="142"/>
      <c r="AG21" s="142"/>
      <c r="AH21" s="142"/>
    </row>
    <row r="22" spans="1:34" s="206" customFormat="1" ht="34.5" hidden="1" customHeight="1">
      <c r="A22" s="221" t="s">
        <v>254</v>
      </c>
      <c r="B22" s="199" t="s">
        <v>167</v>
      </c>
      <c r="C22" s="200"/>
      <c r="D22" s="187" t="s">
        <v>255</v>
      </c>
      <c r="E22" s="188">
        <v>0</v>
      </c>
      <c r="F22" s="188">
        <v>3433182</v>
      </c>
      <c r="G22" s="189"/>
      <c r="H22" s="190"/>
      <c r="I22" s="191" t="s">
        <v>256</v>
      </c>
      <c r="J22" s="192">
        <v>0</v>
      </c>
      <c r="K22" s="192">
        <v>59684422</v>
      </c>
      <c r="L22" s="189"/>
      <c r="M22" s="190">
        <v>16818182</v>
      </c>
      <c r="N22" s="203"/>
      <c r="O22" s="222"/>
      <c r="P22" s="222"/>
      <c r="Q22" s="189"/>
      <c r="R22" s="190"/>
      <c r="S22" s="203"/>
      <c r="T22" s="222"/>
      <c r="U22" s="222"/>
      <c r="V22" s="189"/>
      <c r="W22" s="190">
        <f>U13</f>
        <v>0</v>
      </c>
      <c r="X22" s="195">
        <f>-(W22+R22+M22+H22)</f>
        <v>-16818182</v>
      </c>
      <c r="Y22" s="196">
        <v>0</v>
      </c>
      <c r="Z22" s="150"/>
      <c r="AA22" s="142"/>
      <c r="AB22" s="142"/>
      <c r="AC22" s="142"/>
      <c r="AD22" s="142"/>
      <c r="AE22" s="142"/>
      <c r="AF22" s="142"/>
      <c r="AG22" s="142"/>
      <c r="AH22" s="142"/>
    </row>
    <row r="23" spans="1:34" ht="34.5" hidden="1" customHeight="1">
      <c r="A23" s="223" t="s">
        <v>257</v>
      </c>
      <c r="B23" s="169" t="s">
        <v>170</v>
      </c>
      <c r="C23" s="170"/>
      <c r="D23" s="187" t="s">
        <v>245</v>
      </c>
      <c r="E23" s="188">
        <v>0</v>
      </c>
      <c r="F23" s="188">
        <v>7967436</v>
      </c>
      <c r="G23" s="175"/>
      <c r="H23" s="176"/>
      <c r="I23" s="191" t="s">
        <v>244</v>
      </c>
      <c r="J23" s="192">
        <v>59732000</v>
      </c>
      <c r="K23" s="192">
        <v>1601500</v>
      </c>
      <c r="L23" s="175"/>
      <c r="M23" s="176"/>
      <c r="N23" s="212"/>
      <c r="O23" s="224"/>
      <c r="P23" s="224"/>
      <c r="Q23" s="176"/>
      <c r="R23" s="176"/>
      <c r="S23" s="212"/>
      <c r="T23" s="224"/>
      <c r="U23" s="224"/>
      <c r="V23" s="176"/>
      <c r="W23" s="176"/>
      <c r="X23" s="181">
        <f>V23+Q23+L23+G23</f>
        <v>0</v>
      </c>
      <c r="Y23" s="182">
        <v>800000000</v>
      </c>
      <c r="Z23" s="150"/>
      <c r="AA23" s="142"/>
      <c r="AB23" s="142"/>
      <c r="AC23" s="142"/>
      <c r="AD23" s="142"/>
      <c r="AE23" s="142"/>
      <c r="AF23" s="142"/>
      <c r="AG23" s="142"/>
      <c r="AH23" s="142"/>
    </row>
    <row r="24" spans="1:34" s="209" customFormat="1" ht="20.25" hidden="1" customHeight="1">
      <c r="A24" s="184" t="s">
        <v>258</v>
      </c>
      <c r="B24" s="185" t="s">
        <v>173</v>
      </c>
      <c r="C24" s="186"/>
      <c r="D24" s="187" t="s">
        <v>259</v>
      </c>
      <c r="E24" s="188">
        <v>0</v>
      </c>
      <c r="F24" s="188">
        <v>20102908</v>
      </c>
      <c r="G24" s="189"/>
      <c r="H24" s="190"/>
      <c r="I24" s="191" t="s">
        <v>260</v>
      </c>
      <c r="J24" s="192">
        <v>0</v>
      </c>
      <c r="K24" s="192">
        <v>769989302</v>
      </c>
      <c r="L24" s="189"/>
      <c r="M24" s="190"/>
      <c r="N24" s="207"/>
      <c r="O24" s="225"/>
      <c r="P24" s="225"/>
      <c r="Q24" s="189"/>
      <c r="R24" s="190"/>
      <c r="S24" s="207"/>
      <c r="T24" s="225"/>
      <c r="U24" s="225"/>
      <c r="V24" s="189"/>
      <c r="W24" s="190"/>
      <c r="X24" s="195">
        <f>-(W24+R24+M24+H24)</f>
        <v>0</v>
      </c>
      <c r="Y24" s="196">
        <v>0</v>
      </c>
      <c r="Z24" s="150"/>
      <c r="AA24" s="142"/>
      <c r="AB24" s="142"/>
      <c r="AC24" s="142"/>
      <c r="AD24" s="142"/>
      <c r="AE24" s="142"/>
      <c r="AF24" s="142"/>
      <c r="AG24" s="142"/>
      <c r="AH24" s="142"/>
    </row>
    <row r="25" spans="1:34" ht="34.5" hidden="1" customHeight="1">
      <c r="A25" s="223" t="s">
        <v>261</v>
      </c>
      <c r="B25" s="169" t="s">
        <v>175</v>
      </c>
      <c r="C25" s="170"/>
      <c r="D25" s="226"/>
      <c r="E25" s="227"/>
      <c r="F25" s="227"/>
      <c r="G25" s="175"/>
      <c r="H25" s="176"/>
      <c r="I25" s="191" t="s">
        <v>247</v>
      </c>
      <c r="J25" s="192">
        <v>180000000</v>
      </c>
      <c r="K25" s="192">
        <v>0</v>
      </c>
      <c r="L25" s="175"/>
      <c r="M25" s="176"/>
      <c r="N25" s="212"/>
      <c r="O25" s="224"/>
      <c r="P25" s="224"/>
      <c r="Q25" s="176"/>
      <c r="R25" s="176"/>
      <c r="S25" s="212"/>
      <c r="T25" s="224"/>
      <c r="U25" s="224"/>
      <c r="V25" s="176"/>
      <c r="W25" s="176"/>
      <c r="X25" s="181">
        <f>V25+Q25+L25+G25</f>
        <v>0</v>
      </c>
      <c r="Y25" s="182">
        <v>0</v>
      </c>
      <c r="Z25" s="150"/>
      <c r="AA25" s="142"/>
      <c r="AB25" s="142"/>
      <c r="AC25" s="142"/>
      <c r="AD25" s="142"/>
      <c r="AE25" s="142"/>
      <c r="AF25" s="142"/>
      <c r="AG25" s="142"/>
      <c r="AH25" s="142"/>
    </row>
    <row r="26" spans="1:34" s="209" customFormat="1" ht="20.25" hidden="1" customHeight="1">
      <c r="A26" s="184" t="s">
        <v>262</v>
      </c>
      <c r="B26" s="185" t="s">
        <v>177</v>
      </c>
      <c r="C26" s="186"/>
      <c r="D26" s="226"/>
      <c r="E26" s="227"/>
      <c r="F26" s="227"/>
      <c r="G26" s="189"/>
      <c r="H26" s="190"/>
      <c r="I26" s="191" t="s">
        <v>263</v>
      </c>
      <c r="J26" s="192">
        <v>1261309</v>
      </c>
      <c r="K26" s="192">
        <v>0</v>
      </c>
      <c r="L26" s="189"/>
      <c r="M26" s="190"/>
      <c r="N26" s="207"/>
      <c r="O26" s="225"/>
      <c r="P26" s="225"/>
      <c r="Q26" s="189"/>
      <c r="R26" s="190"/>
      <c r="S26" s="207"/>
      <c r="T26" s="225"/>
      <c r="U26" s="225"/>
      <c r="V26" s="189"/>
      <c r="W26" s="190"/>
      <c r="X26" s="195">
        <f>-(W26+R26+M26+H26)</f>
        <v>0</v>
      </c>
      <c r="Y26" s="196">
        <v>0</v>
      </c>
      <c r="Z26" s="150"/>
      <c r="AA26" s="142"/>
      <c r="AB26" s="142"/>
      <c r="AC26" s="142"/>
      <c r="AD26" s="142"/>
      <c r="AE26" s="142"/>
      <c r="AF26" s="142"/>
      <c r="AG26" s="142"/>
      <c r="AH26" s="142"/>
    </row>
    <row r="27" spans="1:34" ht="20.25" hidden="1" customHeight="1">
      <c r="A27" s="168" t="s">
        <v>264</v>
      </c>
      <c r="B27" s="169" t="s">
        <v>265</v>
      </c>
      <c r="C27" s="170"/>
      <c r="D27" s="228"/>
      <c r="E27" s="229"/>
      <c r="F27" s="229"/>
      <c r="G27" s="175"/>
      <c r="H27" s="176"/>
      <c r="I27" s="191" t="s">
        <v>266</v>
      </c>
      <c r="J27" s="192">
        <v>0</v>
      </c>
      <c r="K27" s="192">
        <v>1814618021</v>
      </c>
      <c r="L27" s="175"/>
      <c r="M27" s="176"/>
      <c r="N27" s="212"/>
      <c r="O27" s="224"/>
      <c r="P27" s="224"/>
      <c r="Q27" s="176"/>
      <c r="R27" s="176"/>
      <c r="S27" s="212"/>
      <c r="T27" s="224"/>
      <c r="U27" s="224"/>
      <c r="V27" s="176"/>
      <c r="W27" s="176"/>
      <c r="X27" s="181">
        <f>V27+Q27+L27+G27</f>
        <v>0</v>
      </c>
      <c r="Y27" s="182">
        <v>0</v>
      </c>
      <c r="Z27" s="150"/>
      <c r="AA27" s="142"/>
      <c r="AB27" s="142"/>
      <c r="AC27" s="142"/>
      <c r="AD27" s="142"/>
      <c r="AE27" s="142"/>
      <c r="AF27" s="142"/>
      <c r="AG27" s="142"/>
      <c r="AH27" s="142"/>
    </row>
    <row r="28" spans="1:34" ht="20.25" hidden="1" customHeight="1">
      <c r="A28" s="168" t="s">
        <v>267</v>
      </c>
      <c r="B28" s="169" t="s">
        <v>268</v>
      </c>
      <c r="C28" s="170"/>
      <c r="D28" s="228"/>
      <c r="E28" s="229"/>
      <c r="F28" s="229"/>
      <c r="G28" s="175"/>
      <c r="H28" s="176"/>
      <c r="I28" s="191" t="s">
        <v>269</v>
      </c>
      <c r="J28" s="192">
        <v>0</v>
      </c>
      <c r="K28" s="192">
        <v>262079651</v>
      </c>
      <c r="L28" s="175">
        <f>J26</f>
        <v>1261309</v>
      </c>
      <c r="M28" s="176"/>
      <c r="N28" s="212"/>
      <c r="O28" s="224"/>
      <c r="P28" s="224"/>
      <c r="Q28" s="176"/>
      <c r="R28" s="176"/>
      <c r="S28" s="212"/>
      <c r="T28" s="224"/>
      <c r="U28" s="224"/>
      <c r="V28" s="176"/>
      <c r="W28" s="176"/>
      <c r="X28" s="181">
        <f>V28+Q28+L28+G28</f>
        <v>1261309</v>
      </c>
      <c r="Y28" s="182">
        <v>5209902</v>
      </c>
      <c r="Z28" s="150"/>
      <c r="AA28" s="142"/>
      <c r="AB28" s="142"/>
      <c r="AC28" s="142"/>
      <c r="AD28" s="142"/>
      <c r="AE28" s="142"/>
      <c r="AF28" s="142"/>
      <c r="AG28" s="142"/>
      <c r="AH28" s="142"/>
    </row>
    <row r="29" spans="1:34" s="183" customFormat="1" ht="22.5" hidden="1" customHeight="1">
      <c r="A29" s="230" t="s">
        <v>270</v>
      </c>
      <c r="B29" s="169" t="s">
        <v>179</v>
      </c>
      <c r="C29" s="170"/>
      <c r="D29" s="212"/>
      <c r="E29" s="213"/>
      <c r="F29" s="213"/>
      <c r="G29" s="176"/>
      <c r="H29" s="176"/>
      <c r="I29" s="191" t="s">
        <v>245</v>
      </c>
      <c r="J29" s="192">
        <v>0</v>
      </c>
      <c r="K29" s="192">
        <v>6010227</v>
      </c>
      <c r="L29" s="176"/>
      <c r="M29" s="176"/>
      <c r="N29" s="212"/>
      <c r="O29" s="224"/>
      <c r="P29" s="224"/>
      <c r="Q29" s="176"/>
      <c r="R29" s="176"/>
      <c r="S29" s="212"/>
      <c r="T29" s="224"/>
      <c r="U29" s="224"/>
      <c r="V29" s="176"/>
      <c r="W29" s="176"/>
      <c r="X29" s="217">
        <f>SUM(X22:X28)</f>
        <v>-15556873</v>
      </c>
      <c r="Y29" s="218">
        <v>805209902</v>
      </c>
      <c r="Z29" s="150"/>
      <c r="AA29" s="142"/>
      <c r="AB29" s="142"/>
      <c r="AC29" s="142"/>
      <c r="AD29" s="142"/>
      <c r="AE29" s="142"/>
      <c r="AF29" s="142"/>
      <c r="AG29" s="142"/>
      <c r="AH29" s="142"/>
    </row>
    <row r="30" spans="1:34" s="183" customFormat="1" ht="20.25" hidden="1" customHeight="1">
      <c r="A30" s="230"/>
      <c r="B30" s="219"/>
      <c r="C30" s="170"/>
      <c r="D30" s="212"/>
      <c r="E30" s="213"/>
      <c r="F30" s="213"/>
      <c r="G30" s="176"/>
      <c r="H30" s="176"/>
      <c r="I30" s="231"/>
      <c r="J30" s="232"/>
      <c r="K30" s="232"/>
      <c r="L30" s="176"/>
      <c r="M30" s="176"/>
      <c r="N30" s="212"/>
      <c r="O30" s="224"/>
      <c r="P30" s="224"/>
      <c r="Q30" s="176"/>
      <c r="R30" s="176"/>
      <c r="S30" s="212"/>
      <c r="T30" s="224"/>
      <c r="U30" s="224"/>
      <c r="V30" s="176"/>
      <c r="W30" s="176"/>
      <c r="X30" s="181"/>
      <c r="Y30" s="182"/>
      <c r="Z30" s="150"/>
      <c r="AA30" s="142"/>
      <c r="AB30" s="142"/>
      <c r="AC30" s="142"/>
      <c r="AD30" s="142"/>
      <c r="AE30" s="142"/>
      <c r="AF30" s="142"/>
      <c r="AG30" s="142"/>
      <c r="AH30" s="142"/>
    </row>
    <row r="31" spans="1:34" ht="22.5" hidden="1" customHeight="1">
      <c r="A31" s="220" t="s">
        <v>271</v>
      </c>
      <c r="B31" s="219"/>
      <c r="C31" s="170"/>
      <c r="D31" s="233"/>
      <c r="E31" s="234"/>
      <c r="F31" s="235"/>
      <c r="G31" s="176"/>
      <c r="H31" s="176"/>
      <c r="I31" s="231"/>
      <c r="J31" s="232"/>
      <c r="K31" s="232"/>
      <c r="L31" s="176"/>
      <c r="M31" s="176"/>
      <c r="N31" s="212"/>
      <c r="O31" s="224"/>
      <c r="P31" s="224"/>
      <c r="Q31" s="176"/>
      <c r="R31" s="176"/>
      <c r="S31" s="212"/>
      <c r="T31" s="224"/>
      <c r="U31" s="224"/>
      <c r="V31" s="176"/>
      <c r="W31" s="176"/>
      <c r="X31" s="181"/>
      <c r="Y31" s="182"/>
      <c r="Z31" s="150"/>
      <c r="AA31" s="142"/>
      <c r="AB31" s="142"/>
      <c r="AC31" s="142"/>
      <c r="AD31" s="142"/>
      <c r="AE31" s="142"/>
      <c r="AF31" s="142"/>
      <c r="AG31" s="142"/>
      <c r="AH31" s="142"/>
    </row>
    <row r="32" spans="1:34" ht="34.5" hidden="1" customHeight="1">
      <c r="A32" s="223" t="s">
        <v>272</v>
      </c>
      <c r="B32" s="169" t="s">
        <v>181</v>
      </c>
      <c r="C32" s="170"/>
      <c r="D32" s="233"/>
      <c r="E32" s="234"/>
      <c r="F32" s="235"/>
      <c r="G32" s="175"/>
      <c r="H32" s="176"/>
      <c r="I32" s="231"/>
      <c r="J32" s="232"/>
      <c r="K32" s="232"/>
      <c r="L32" s="175"/>
      <c r="M32" s="176"/>
      <c r="N32" s="212"/>
      <c r="O32" s="224"/>
      <c r="P32" s="236"/>
      <c r="Q32" s="176"/>
      <c r="R32" s="176"/>
      <c r="S32" s="212"/>
      <c r="T32" s="224"/>
      <c r="U32" s="236"/>
      <c r="V32" s="176"/>
      <c r="W32" s="176"/>
      <c r="X32" s="181">
        <f>V32+Q32+L32+G32</f>
        <v>0</v>
      </c>
      <c r="Y32" s="182">
        <v>0</v>
      </c>
      <c r="Z32" s="150"/>
      <c r="AA32" s="142"/>
      <c r="AB32" s="142"/>
      <c r="AC32" s="142"/>
      <c r="AD32" s="142"/>
      <c r="AE32" s="142"/>
      <c r="AF32" s="142"/>
      <c r="AG32" s="142"/>
      <c r="AH32" s="142"/>
    </row>
    <row r="33" spans="1:34" s="209" customFormat="1" ht="34.5" hidden="1" customHeight="1">
      <c r="A33" s="214" t="s">
        <v>273</v>
      </c>
      <c r="B33" s="185" t="s">
        <v>183</v>
      </c>
      <c r="C33" s="186"/>
      <c r="D33" s="237"/>
      <c r="E33" s="238"/>
      <c r="F33" s="239"/>
      <c r="G33" s="189"/>
      <c r="H33" s="190"/>
      <c r="I33" s="231"/>
      <c r="J33" s="232"/>
      <c r="K33" s="232"/>
      <c r="L33" s="189"/>
      <c r="M33" s="190"/>
      <c r="N33" s="207"/>
      <c r="O33" s="225"/>
      <c r="P33" s="225"/>
      <c r="Q33" s="189"/>
      <c r="R33" s="190"/>
      <c r="S33" s="207"/>
      <c r="T33" s="225"/>
      <c r="U33" s="225"/>
      <c r="V33" s="189"/>
      <c r="W33" s="190"/>
      <c r="X33" s="195">
        <f>-(W33+R33+M33+H33)</f>
        <v>0</v>
      </c>
      <c r="Y33" s="196">
        <v>0</v>
      </c>
      <c r="Z33" s="150"/>
      <c r="AA33" s="142"/>
      <c r="AB33" s="142"/>
      <c r="AC33" s="142"/>
      <c r="AD33" s="142"/>
      <c r="AE33" s="142"/>
      <c r="AF33" s="142"/>
      <c r="AG33" s="142"/>
      <c r="AH33" s="142"/>
    </row>
    <row r="34" spans="1:34" ht="20.25" hidden="1" customHeight="1">
      <c r="A34" s="223" t="s">
        <v>274</v>
      </c>
      <c r="B34" s="169" t="s">
        <v>275</v>
      </c>
      <c r="C34" s="170"/>
      <c r="D34" s="233"/>
      <c r="E34" s="234"/>
      <c r="F34" s="235"/>
      <c r="G34" s="175"/>
      <c r="H34" s="176"/>
      <c r="I34" s="231"/>
      <c r="J34" s="232"/>
      <c r="K34" s="232"/>
      <c r="L34" s="175"/>
      <c r="M34" s="176"/>
      <c r="N34" s="212"/>
      <c r="O34" s="224"/>
      <c r="P34" s="236"/>
      <c r="Q34" s="175">
        <f>SUM(P13:P26)</f>
        <v>25871641182</v>
      </c>
      <c r="R34" s="176"/>
      <c r="S34" s="212"/>
      <c r="T34" s="224"/>
      <c r="U34" s="236"/>
      <c r="V34" s="175">
        <f>SUM(U13:U19)</f>
        <v>0</v>
      </c>
      <c r="W34" s="176"/>
      <c r="X34" s="181">
        <f>V34+Q34+L34+G34</f>
        <v>25871641182</v>
      </c>
      <c r="Y34" s="182">
        <v>32503221965</v>
      </c>
      <c r="Z34" s="150"/>
      <c r="AA34" s="142"/>
      <c r="AB34" s="142"/>
      <c r="AC34" s="142"/>
      <c r="AD34" s="142"/>
      <c r="AE34" s="142"/>
      <c r="AF34" s="142"/>
      <c r="AG34" s="142"/>
      <c r="AH34" s="142"/>
    </row>
    <row r="35" spans="1:34" s="209" customFormat="1" ht="20.25" hidden="1" customHeight="1">
      <c r="A35" s="214" t="s">
        <v>276</v>
      </c>
      <c r="B35" s="185" t="s">
        <v>277</v>
      </c>
      <c r="C35" s="186"/>
      <c r="D35" s="237"/>
      <c r="E35" s="238"/>
      <c r="F35" s="239"/>
      <c r="G35" s="189"/>
      <c r="H35" s="190"/>
      <c r="I35" s="231"/>
      <c r="J35" s="232"/>
      <c r="K35" s="232"/>
      <c r="L35" s="189"/>
      <c r="M35" s="190">
        <f>K24+K17</f>
        <v>30848972529</v>
      </c>
      <c r="N35" s="207"/>
      <c r="O35" s="225"/>
      <c r="P35" s="225"/>
      <c r="Q35" s="189"/>
      <c r="R35" s="190"/>
      <c r="S35" s="207"/>
      <c r="T35" s="225"/>
      <c r="U35" s="225"/>
      <c r="V35" s="189"/>
      <c r="W35" s="190"/>
      <c r="X35" s="195">
        <f>-(W35+R35+M35+H35)</f>
        <v>-30848972529</v>
      </c>
      <c r="Y35" s="196">
        <v>-32558288652</v>
      </c>
      <c r="Z35" s="150"/>
      <c r="AA35" s="142"/>
      <c r="AB35" s="142"/>
      <c r="AC35" s="142"/>
      <c r="AD35" s="142"/>
      <c r="AE35" s="142"/>
      <c r="AF35" s="142"/>
      <c r="AG35" s="142"/>
      <c r="AH35" s="142"/>
    </row>
    <row r="36" spans="1:34" s="209" customFormat="1" ht="20.25" hidden="1" customHeight="1">
      <c r="A36" s="214" t="s">
        <v>278</v>
      </c>
      <c r="B36" s="185" t="s">
        <v>279</v>
      </c>
      <c r="C36" s="186"/>
      <c r="D36" s="237"/>
      <c r="E36" s="238"/>
      <c r="F36" s="239"/>
      <c r="G36" s="189"/>
      <c r="H36" s="190"/>
      <c r="I36" s="231"/>
      <c r="J36" s="232"/>
      <c r="K36" s="232"/>
      <c r="L36" s="189"/>
      <c r="M36" s="190"/>
      <c r="N36" s="207"/>
      <c r="O36" s="225"/>
      <c r="P36" s="225"/>
      <c r="Q36" s="189"/>
      <c r="R36" s="190"/>
      <c r="S36" s="207"/>
      <c r="T36" s="225"/>
      <c r="U36" s="225"/>
      <c r="V36" s="189"/>
      <c r="W36" s="190"/>
      <c r="X36" s="195">
        <f>-(W36+R36+M36+H36)</f>
        <v>0</v>
      </c>
      <c r="Y36" s="196">
        <v>0</v>
      </c>
      <c r="Z36" s="150"/>
      <c r="AA36" s="142"/>
      <c r="AB36" s="142"/>
      <c r="AC36" s="142"/>
      <c r="AD36" s="142"/>
      <c r="AE36" s="142"/>
      <c r="AF36" s="142"/>
      <c r="AG36" s="142"/>
      <c r="AH36" s="142"/>
    </row>
    <row r="37" spans="1:34" s="209" customFormat="1" ht="20.25" hidden="1" customHeight="1">
      <c r="A37" s="214" t="s">
        <v>280</v>
      </c>
      <c r="B37" s="185" t="s">
        <v>281</v>
      </c>
      <c r="C37" s="186"/>
      <c r="D37" s="237"/>
      <c r="E37" s="238"/>
      <c r="F37" s="239"/>
      <c r="G37" s="189"/>
      <c r="H37" s="190"/>
      <c r="I37" s="228"/>
      <c r="J37" s="229"/>
      <c r="K37" s="229"/>
      <c r="L37" s="189"/>
      <c r="M37" s="190"/>
      <c r="N37" s="237"/>
      <c r="O37" s="240"/>
      <c r="P37" s="241"/>
      <c r="Q37" s="189"/>
      <c r="R37" s="190"/>
      <c r="S37" s="237"/>
      <c r="T37" s="240"/>
      <c r="U37" s="241"/>
      <c r="V37" s="189"/>
      <c r="W37" s="190"/>
      <c r="X37" s="195">
        <f>-(W37+R37+M37+H37)</f>
        <v>0</v>
      </c>
      <c r="Y37" s="196">
        <v>0</v>
      </c>
      <c r="Z37" s="150"/>
      <c r="AA37" s="142"/>
      <c r="AB37" s="142"/>
      <c r="AC37" s="142"/>
      <c r="AD37" s="142"/>
      <c r="AE37" s="142"/>
      <c r="AF37" s="142"/>
      <c r="AG37" s="142"/>
      <c r="AH37" s="142"/>
    </row>
    <row r="38" spans="1:34" ht="22.5" hidden="1" customHeight="1">
      <c r="A38" s="242" t="s">
        <v>282</v>
      </c>
      <c r="B38" s="169" t="s">
        <v>185</v>
      </c>
      <c r="C38" s="170"/>
      <c r="D38" s="243"/>
      <c r="E38" s="244"/>
      <c r="F38" s="245"/>
      <c r="G38" s="245"/>
      <c r="H38" s="176"/>
      <c r="I38" s="243"/>
      <c r="J38" s="244">
        <f>J15</f>
        <v>0</v>
      </c>
      <c r="L38" s="246"/>
      <c r="M38" s="176"/>
      <c r="N38" s="176"/>
      <c r="O38" s="176"/>
      <c r="P38" s="176"/>
      <c r="Q38" s="176"/>
      <c r="R38" s="247"/>
      <c r="S38" s="247"/>
      <c r="T38" s="247"/>
      <c r="U38" s="247"/>
      <c r="V38" s="247"/>
      <c r="W38" s="247"/>
      <c r="X38" s="217">
        <f>SUM(X32:X37)</f>
        <v>-4977331347</v>
      </c>
      <c r="Y38" s="218">
        <v>-55066687</v>
      </c>
      <c r="Z38" s="150"/>
      <c r="AA38" s="142"/>
      <c r="AB38" s="142"/>
      <c r="AC38" s="142"/>
      <c r="AD38" s="142"/>
      <c r="AE38" s="142"/>
      <c r="AF38" s="142"/>
      <c r="AG38" s="142"/>
      <c r="AH38" s="142"/>
    </row>
    <row r="39" spans="1:34" ht="22.5" hidden="1" customHeight="1">
      <c r="A39" s="220" t="s">
        <v>283</v>
      </c>
      <c r="B39" s="169" t="s">
        <v>187</v>
      </c>
      <c r="C39" s="170"/>
      <c r="D39" s="243"/>
      <c r="E39" s="246"/>
      <c r="F39" s="245"/>
      <c r="G39" s="245"/>
      <c r="H39" s="176"/>
      <c r="I39" s="243"/>
      <c r="J39" s="248"/>
      <c r="K39" s="248"/>
      <c r="L39" s="248"/>
      <c r="M39" s="248"/>
      <c r="N39" s="176"/>
      <c r="O39" s="176"/>
      <c r="P39" s="176"/>
      <c r="Q39" s="176"/>
      <c r="R39" s="247"/>
      <c r="S39" s="247"/>
      <c r="T39" s="247"/>
      <c r="U39" s="247"/>
      <c r="V39" s="247"/>
      <c r="W39" s="247"/>
      <c r="X39" s="217">
        <f>X38+X29+X19</f>
        <v>-2070928190</v>
      </c>
      <c r="Y39" s="218">
        <v>-5265957283</v>
      </c>
      <c r="Z39" s="150"/>
      <c r="AA39" s="142"/>
      <c r="AB39" s="142"/>
      <c r="AC39" s="142"/>
      <c r="AD39" s="142"/>
      <c r="AE39" s="142"/>
      <c r="AF39" s="142"/>
      <c r="AG39" s="142"/>
      <c r="AH39" s="142"/>
    </row>
    <row r="40" spans="1:34" ht="22.5" hidden="1" customHeight="1">
      <c r="A40" s="220" t="s">
        <v>284</v>
      </c>
      <c r="B40" s="169" t="s">
        <v>195</v>
      </c>
      <c r="C40" s="170"/>
      <c r="D40" s="243"/>
      <c r="E40" s="246"/>
      <c r="F40" s="245"/>
      <c r="G40" s="245"/>
      <c r="H40" s="176"/>
      <c r="I40" s="243"/>
      <c r="J40" s="249"/>
      <c r="K40" s="249"/>
      <c r="L40" s="246"/>
      <c r="M40" s="246"/>
      <c r="N40" s="176"/>
      <c r="O40" s="176"/>
      <c r="P40" s="176"/>
      <c r="Q40" s="176"/>
      <c r="R40" s="247"/>
      <c r="S40" s="247"/>
      <c r="T40" s="247"/>
      <c r="U40" s="247"/>
      <c r="V40" s="247"/>
      <c r="W40" s="247"/>
      <c r="X40" s="217">
        <f>'[1]Can doi KT (OK)'!E12</f>
        <v>2235624619</v>
      </c>
      <c r="Y40" s="218">
        <v>5413375343</v>
      </c>
      <c r="Z40" s="150"/>
      <c r="AA40" s="142"/>
      <c r="AB40" s="142"/>
      <c r="AC40" s="142"/>
      <c r="AD40" s="142"/>
      <c r="AE40" s="142"/>
      <c r="AF40" s="142"/>
      <c r="AG40" s="142"/>
      <c r="AH40" s="142"/>
    </row>
    <row r="41" spans="1:34" ht="34.5" hidden="1" customHeight="1">
      <c r="A41" s="223" t="s">
        <v>285</v>
      </c>
      <c r="B41" s="169" t="s">
        <v>286</v>
      </c>
      <c r="C41" s="170"/>
      <c r="D41" s="243"/>
      <c r="E41" s="246"/>
      <c r="F41" s="245"/>
      <c r="G41" s="245"/>
      <c r="H41" s="176"/>
      <c r="I41" s="243"/>
      <c r="J41" s="249"/>
      <c r="K41" s="249"/>
      <c r="L41" s="246"/>
      <c r="M41" s="176"/>
      <c r="N41" s="176"/>
      <c r="O41" s="176"/>
      <c r="P41" s="176"/>
      <c r="Q41" s="176"/>
      <c r="R41" s="247"/>
      <c r="S41" s="247"/>
      <c r="T41" s="247"/>
      <c r="U41" s="247"/>
      <c r="V41" s="247"/>
      <c r="W41" s="247"/>
      <c r="X41" s="181"/>
      <c r="Y41" s="182"/>
      <c r="Z41" s="150"/>
      <c r="AA41" s="142"/>
      <c r="AB41" s="142"/>
      <c r="AC41" s="142"/>
      <c r="AD41" s="142"/>
      <c r="AE41" s="142"/>
      <c r="AF41" s="142"/>
      <c r="AG41" s="142"/>
      <c r="AH41" s="142"/>
    </row>
    <row r="42" spans="1:34" ht="22.5" hidden="1" customHeight="1">
      <c r="A42" s="250" t="s">
        <v>287</v>
      </c>
      <c r="B42" s="251" t="s">
        <v>288</v>
      </c>
      <c r="C42" s="252" t="s">
        <v>289</v>
      </c>
      <c r="D42" s="243"/>
      <c r="E42" s="246"/>
      <c r="F42" s="246"/>
      <c r="G42" s="246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4"/>
      <c r="S42" s="254"/>
      <c r="T42" s="254"/>
      <c r="U42" s="254"/>
      <c r="V42" s="254"/>
      <c r="W42" s="254"/>
      <c r="X42" s="255">
        <f>X39+X40-X41</f>
        <v>164696429</v>
      </c>
      <c r="Y42" s="256">
        <v>147418060</v>
      </c>
      <c r="Z42" s="150"/>
      <c r="AA42" s="142"/>
      <c r="AB42" s="142"/>
      <c r="AC42" s="142"/>
      <c r="AD42" s="142"/>
      <c r="AE42" s="142"/>
      <c r="AF42" s="142"/>
      <c r="AG42" s="142"/>
      <c r="AH42" s="142"/>
    </row>
    <row r="43" spans="1:34" ht="24.75" hidden="1" customHeight="1" thickBot="1">
      <c r="A43" s="257"/>
      <c r="B43" s="258"/>
      <c r="C43" s="258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60"/>
      <c r="S43" s="260"/>
      <c r="T43" s="260"/>
      <c r="U43" s="260"/>
      <c r="V43" s="260"/>
      <c r="W43" s="260"/>
      <c r="X43" s="261"/>
      <c r="Y43" s="262"/>
      <c r="Z43" s="150"/>
      <c r="AA43" s="142"/>
      <c r="AB43" s="142"/>
      <c r="AC43" s="142"/>
      <c r="AD43" s="142"/>
      <c r="AE43" s="142"/>
      <c r="AF43" s="142"/>
      <c r="AG43" s="142"/>
      <c r="AH43" s="142"/>
    </row>
    <row r="44" spans="1:34" ht="18.75" hidden="1" customHeight="1" thickTop="1">
      <c r="A44" s="263"/>
      <c r="B44" s="263"/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  <c r="R44" s="264"/>
      <c r="S44" s="264"/>
      <c r="T44" s="264"/>
      <c r="U44" s="264"/>
      <c r="V44" s="264"/>
      <c r="W44" s="264"/>
      <c r="X44" s="265"/>
      <c r="Y44" s="263"/>
      <c r="Z44" s="142"/>
      <c r="AA44" s="142"/>
      <c r="AB44" s="142"/>
      <c r="AC44" s="142"/>
      <c r="AD44" s="142"/>
      <c r="AE44" s="142"/>
      <c r="AF44" s="142"/>
      <c r="AG44" s="142"/>
      <c r="AH44" s="142"/>
    </row>
    <row r="45" spans="1:34" ht="20.25" hidden="1" customHeight="1">
      <c r="E45" s="266">
        <f>SUM(E13:E41)</f>
        <v>70378000</v>
      </c>
      <c r="F45" s="266">
        <f>SUM(F13:F41)</f>
        <v>2091513729</v>
      </c>
      <c r="G45" s="266">
        <f>SUM(G13:G41)</f>
        <v>70378000</v>
      </c>
      <c r="H45" s="266">
        <f>SUM(H13:H41)</f>
        <v>2091513729</v>
      </c>
      <c r="K45" s="267"/>
      <c r="L45" s="267"/>
      <c r="M45" s="267"/>
      <c r="R45" s="267"/>
      <c r="S45" s="267"/>
      <c r="T45" s="267"/>
      <c r="U45" s="267"/>
      <c r="V45" s="267"/>
      <c r="W45" s="267"/>
      <c r="X45" s="74" t="s">
        <v>133</v>
      </c>
      <c r="Y45" s="74"/>
      <c r="Z45" s="142"/>
      <c r="AA45" s="142"/>
      <c r="AB45" s="142"/>
      <c r="AC45" s="142"/>
      <c r="AD45" s="142"/>
      <c r="AE45" s="142"/>
      <c r="AF45" s="142"/>
      <c r="AG45" s="142"/>
      <c r="AH45" s="142"/>
    </row>
    <row r="46" spans="1:34" s="1" customFormat="1" ht="26.25" hidden="1" customHeight="1">
      <c r="A46" s="268" t="s">
        <v>290</v>
      </c>
      <c r="C46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70" t="s">
        <v>198</v>
      </c>
      <c r="Y46" s="270"/>
      <c r="Z46" s="58"/>
      <c r="AA46" s="271"/>
      <c r="AB46" s="58"/>
      <c r="AC46" s="58"/>
      <c r="AD46" s="272"/>
      <c r="AE46" s="272"/>
      <c r="AF46" s="272"/>
      <c r="AG46" s="272"/>
      <c r="AH46" s="272"/>
    </row>
    <row r="47" spans="1:34" ht="18.75" hidden="1" customHeight="1">
      <c r="J47" s="273">
        <f>SUM(J13:J37)</f>
        <v>35328153602</v>
      </c>
      <c r="K47" s="273">
        <f>SUM(K13:K37)</f>
        <v>36287946063</v>
      </c>
      <c r="L47" s="273">
        <f>SUM(L12:L37)</f>
        <v>35328153602</v>
      </c>
      <c r="M47" s="273">
        <f>SUM(M12:M37)</f>
        <v>36287946063</v>
      </c>
      <c r="R47" s="274"/>
      <c r="S47" s="274"/>
      <c r="T47" s="274"/>
      <c r="U47" s="274"/>
      <c r="V47" s="274"/>
      <c r="W47" s="274"/>
      <c r="X47" s="275"/>
      <c r="Y47" s="276"/>
      <c r="Z47" s="58"/>
      <c r="AA47" s="271"/>
      <c r="AB47" s="58"/>
      <c r="AC47" s="58"/>
      <c r="AD47" s="271">
        <f>AB47+AC47</f>
        <v>0</v>
      </c>
      <c r="AE47" s="58"/>
      <c r="AF47" s="58"/>
      <c r="AG47" s="58"/>
      <c r="AH47" s="58"/>
    </row>
    <row r="48" spans="1:34" ht="18.75" hidden="1" customHeight="1">
      <c r="A48" s="57"/>
      <c r="J48" s="277"/>
      <c r="K48" s="277"/>
      <c r="L48" s="273">
        <f>J47-L47</f>
        <v>0</v>
      </c>
      <c r="M48" s="273">
        <f>K47-M47</f>
        <v>0</v>
      </c>
      <c r="R48" s="278"/>
      <c r="S48" s="278"/>
      <c r="T48" s="278"/>
      <c r="U48" s="278"/>
      <c r="V48" s="278"/>
      <c r="W48" s="278"/>
      <c r="X48" s="279"/>
      <c r="Z48" s="58"/>
      <c r="AA48" s="271"/>
      <c r="AB48" s="58"/>
      <c r="AC48" s="58"/>
      <c r="AD48" s="58"/>
      <c r="AE48" s="58"/>
      <c r="AF48" s="58"/>
      <c r="AG48" s="58"/>
      <c r="AH48" s="58"/>
    </row>
    <row r="49" spans="1:143" ht="18.75" hidden="1" customHeight="1">
      <c r="A49" s="276"/>
      <c r="R49" s="280"/>
      <c r="S49" s="280"/>
      <c r="T49" s="280"/>
      <c r="U49" s="280"/>
      <c r="V49" s="280"/>
      <c r="W49" s="280"/>
      <c r="X49" s="275"/>
      <c r="Z49" s="58"/>
      <c r="AA49" s="271"/>
      <c r="AB49" s="58"/>
      <c r="AC49" s="58"/>
      <c r="AD49" s="58"/>
      <c r="AE49" s="58"/>
      <c r="AF49" s="58"/>
      <c r="AG49" s="58"/>
      <c r="AH49" s="58"/>
    </row>
    <row r="50" spans="1:143" ht="18.75" hidden="1" customHeight="1">
      <c r="X50" s="279"/>
      <c r="Z50" s="58"/>
      <c r="AA50" s="271"/>
      <c r="AB50" s="58"/>
      <c r="AC50" s="58"/>
      <c r="AD50" s="58"/>
      <c r="AE50" s="58"/>
      <c r="AF50" s="58"/>
      <c r="AG50" s="58"/>
      <c r="AH50" s="58"/>
    </row>
    <row r="51" spans="1:143" s="132" customFormat="1" ht="18.75" hidden="1" customHeight="1">
      <c r="A51" s="281" t="s">
        <v>291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267"/>
      <c r="S51" s="267"/>
      <c r="T51" s="267"/>
      <c r="U51" s="267"/>
      <c r="V51" s="267"/>
      <c r="W51" s="267"/>
      <c r="X51" s="282" t="s">
        <v>137</v>
      </c>
      <c r="Y51" s="283"/>
      <c r="Z51" s="58"/>
      <c r="AA51" s="271"/>
      <c r="AB51" s="58"/>
      <c r="AC51" s="58"/>
      <c r="AD51" s="284"/>
      <c r="AE51" s="284"/>
      <c r="AF51" s="284"/>
      <c r="AG51" s="284"/>
      <c r="AH51" s="284"/>
    </row>
    <row r="52" spans="1:143" s="137" customFormat="1" ht="18" hidden="1" customHeight="1">
      <c r="A52" s="1" t="s">
        <v>0</v>
      </c>
      <c r="B52" s="81"/>
      <c r="C52" s="136" t="s">
        <v>205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</row>
    <row r="53" spans="1:143" s="137" customFormat="1" ht="16.5" hidden="1" customHeight="1">
      <c r="A53" s="3" t="s">
        <v>2</v>
      </c>
      <c r="B53" s="82"/>
      <c r="C53" s="4" t="s">
        <v>3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143" s="137" customFormat="1" ht="19.5" hidden="1" customHeight="1">
      <c r="A54"/>
      <c r="B54" s="81"/>
      <c r="C54" s="4" t="s">
        <v>4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143" s="137" customFormat="1" ht="13.5" hidden="1" customHeight="1">
      <c r="A55"/>
      <c r="B55" s="81"/>
      <c r="C55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/>
      <c r="Y55"/>
    </row>
    <row r="56" spans="1:143" s="137" customFormat="1" ht="28.5" hidden="1" customHeight="1">
      <c r="A56" s="139" t="s">
        <v>206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</row>
    <row r="57" spans="1:143" s="137" customFormat="1" ht="21" hidden="1" customHeight="1">
      <c r="A57" s="140" t="s">
        <v>292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</row>
    <row r="58" spans="1:143" s="137" customFormat="1" ht="28.5" hidden="1" customHeight="1" thickBot="1">
      <c r="A58"/>
      <c r="B58" s="81"/>
      <c r="C5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41" t="s">
        <v>147</v>
      </c>
      <c r="Y58" s="141"/>
      <c r="Z58" s="142"/>
      <c r="AA58" s="143"/>
      <c r="AB58" s="142"/>
      <c r="AC58" s="142"/>
    </row>
    <row r="59" spans="1:143" s="150" customFormat="1" ht="36" hidden="1" customHeight="1" thickTop="1">
      <c r="A59" s="144" t="s">
        <v>125</v>
      </c>
      <c r="B59" s="145" t="s">
        <v>208</v>
      </c>
      <c r="C59" s="146" t="s">
        <v>9</v>
      </c>
      <c r="D59" s="147" t="s">
        <v>209</v>
      </c>
      <c r="E59" s="147"/>
      <c r="F59" s="147"/>
      <c r="G59" s="147"/>
      <c r="H59" s="147"/>
      <c r="I59" s="148" t="s">
        <v>210</v>
      </c>
      <c r="J59" s="148"/>
      <c r="K59" s="148"/>
      <c r="L59" s="148"/>
      <c r="M59" s="148"/>
      <c r="N59" s="148" t="s">
        <v>211</v>
      </c>
      <c r="O59" s="148"/>
      <c r="P59" s="148"/>
      <c r="Q59" s="148"/>
      <c r="R59" s="148"/>
      <c r="S59" s="148" t="s">
        <v>212</v>
      </c>
      <c r="T59" s="148"/>
      <c r="U59" s="148"/>
      <c r="V59" s="148"/>
      <c r="W59" s="148"/>
      <c r="X59" s="61" t="s">
        <v>213</v>
      </c>
      <c r="Y59" s="149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2"/>
      <c r="BQ59" s="142"/>
      <c r="BR59" s="142"/>
      <c r="BS59" s="142"/>
      <c r="BT59" s="142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</row>
    <row r="60" spans="1:143" s="150" customFormat="1" ht="21.75" hidden="1" customHeight="1">
      <c r="A60" s="151"/>
      <c r="B60" s="152"/>
      <c r="C60" s="9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4" t="s">
        <v>151</v>
      </c>
      <c r="Y60" s="155" t="s">
        <v>152</v>
      </c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2"/>
      <c r="BH60" s="142"/>
      <c r="BI60" s="142"/>
      <c r="BJ60" s="142"/>
      <c r="BK60" s="142"/>
      <c r="BL60" s="142"/>
      <c r="BM60" s="142"/>
      <c r="BN60" s="142"/>
      <c r="BO60" s="142"/>
      <c r="BP60" s="142"/>
      <c r="BQ60" s="142"/>
      <c r="BR60" s="142"/>
      <c r="BS60" s="142"/>
      <c r="BT60" s="142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</row>
    <row r="61" spans="1:143" s="150" customFormat="1" ht="19.5" hidden="1" customHeight="1">
      <c r="A61" s="156">
        <v>1</v>
      </c>
      <c r="B61" s="97" t="s">
        <v>153</v>
      </c>
      <c r="C61" s="96">
        <v>3</v>
      </c>
      <c r="E61" s="157" t="s">
        <v>214</v>
      </c>
      <c r="F61" s="158"/>
      <c r="G61" s="159" t="s">
        <v>215</v>
      </c>
      <c r="H61" s="159"/>
      <c r="J61" s="157" t="s">
        <v>214</v>
      </c>
      <c r="K61" s="158"/>
      <c r="L61" s="159" t="s">
        <v>215</v>
      </c>
      <c r="M61" s="159"/>
      <c r="O61" s="157" t="s">
        <v>214</v>
      </c>
      <c r="P61" s="158"/>
      <c r="Q61" s="159" t="s">
        <v>215</v>
      </c>
      <c r="R61" s="159"/>
      <c r="T61" s="157" t="s">
        <v>214</v>
      </c>
      <c r="U61" s="158"/>
      <c r="V61" s="159" t="s">
        <v>215</v>
      </c>
      <c r="W61" s="159"/>
      <c r="X61" s="96">
        <v>4</v>
      </c>
      <c r="Y61" s="160">
        <v>5</v>
      </c>
      <c r="AA61" s="142"/>
      <c r="AB61" s="142"/>
      <c r="AC61" s="142"/>
      <c r="AD61" s="142"/>
      <c r="AE61" s="142"/>
      <c r="AF61" s="142"/>
      <c r="AG61" s="142"/>
      <c r="AH61" s="142"/>
      <c r="AI61" s="142"/>
      <c r="AJ61" s="142"/>
      <c r="AK61" s="142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42"/>
      <c r="BB61" s="142"/>
      <c r="BC61" s="142"/>
      <c r="BD61" s="142"/>
      <c r="BE61" s="142"/>
      <c r="BF61" s="142"/>
      <c r="BG61" s="142"/>
      <c r="BH61" s="142"/>
      <c r="BI61" s="142"/>
      <c r="BJ61" s="142"/>
      <c r="BK61" s="142"/>
      <c r="BL61" s="142"/>
      <c r="BM61" s="142"/>
      <c r="BN61" s="142"/>
      <c r="BO61" s="142"/>
      <c r="BP61" s="142"/>
      <c r="BQ61" s="142"/>
      <c r="BR61" s="142"/>
      <c r="BS61" s="142"/>
      <c r="BT61" s="142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</row>
    <row r="62" spans="1:143" s="150" customFormat="1" ht="22.5" hidden="1" customHeight="1">
      <c r="A62" s="161" t="s">
        <v>216</v>
      </c>
      <c r="B62" s="162"/>
      <c r="C62" s="163"/>
      <c r="D62" s="164" t="s">
        <v>217</v>
      </c>
      <c r="E62" s="165" t="s">
        <v>218</v>
      </c>
      <c r="F62" s="165" t="s">
        <v>219</v>
      </c>
      <c r="G62" s="165" t="s">
        <v>220</v>
      </c>
      <c r="H62" s="165" t="s">
        <v>221</v>
      </c>
      <c r="I62" s="164" t="s">
        <v>217</v>
      </c>
      <c r="J62" s="165" t="s">
        <v>218</v>
      </c>
      <c r="K62" s="165" t="s">
        <v>219</v>
      </c>
      <c r="L62" s="165" t="s">
        <v>220</v>
      </c>
      <c r="M62" s="165" t="s">
        <v>221</v>
      </c>
      <c r="N62" s="164" t="s">
        <v>217</v>
      </c>
      <c r="O62" s="165" t="s">
        <v>218</v>
      </c>
      <c r="P62" s="165" t="s">
        <v>219</v>
      </c>
      <c r="Q62" s="165" t="s">
        <v>220</v>
      </c>
      <c r="R62" s="165" t="s">
        <v>221</v>
      </c>
      <c r="S62" s="164" t="s">
        <v>217</v>
      </c>
      <c r="T62" s="165" t="s">
        <v>218</v>
      </c>
      <c r="U62" s="165" t="s">
        <v>219</v>
      </c>
      <c r="V62" s="165" t="s">
        <v>220</v>
      </c>
      <c r="W62" s="165" t="s">
        <v>221</v>
      </c>
      <c r="X62" s="166"/>
      <c r="Y62" s="167"/>
      <c r="AA62" s="142"/>
      <c r="AB62" s="142"/>
      <c r="AC62" s="142"/>
      <c r="AD62" s="142"/>
      <c r="AE62" s="142"/>
      <c r="AF62" s="142"/>
      <c r="AG62" s="142"/>
      <c r="AH62" s="142"/>
      <c r="AI62" s="142"/>
      <c r="AJ62" s="142"/>
      <c r="AK62" s="142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42"/>
      <c r="BB62" s="142"/>
      <c r="BC62" s="142"/>
      <c r="BD62" s="142"/>
      <c r="BE62" s="142"/>
      <c r="BF62" s="142"/>
      <c r="BG62" s="142"/>
      <c r="BH62" s="142"/>
      <c r="BI62" s="142"/>
      <c r="BJ62" s="142"/>
      <c r="BK62" s="142"/>
      <c r="BL62" s="142"/>
      <c r="BM62" s="142"/>
      <c r="BN62" s="142"/>
      <c r="BO62" s="142"/>
      <c r="BP62" s="142"/>
      <c r="BQ62" s="142"/>
      <c r="BR62" s="142"/>
      <c r="BS62" s="142"/>
      <c r="BT62" s="142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2"/>
      <c r="EG62" s="142"/>
      <c r="EH62" s="142"/>
      <c r="EI62" s="142"/>
      <c r="EJ62" s="142"/>
      <c r="EK62" s="142"/>
      <c r="EL62" s="142"/>
      <c r="EM62" s="142"/>
    </row>
    <row r="63" spans="1:143" s="183" customFormat="1" ht="20.25" hidden="1" customHeight="1">
      <c r="A63" s="168" t="s">
        <v>222</v>
      </c>
      <c r="B63" s="169" t="s">
        <v>155</v>
      </c>
      <c r="C63" s="170"/>
      <c r="D63" s="171" t="s">
        <v>223</v>
      </c>
      <c r="E63" s="172">
        <v>3000000000</v>
      </c>
      <c r="F63" s="172">
        <v>0</v>
      </c>
      <c r="G63" s="173"/>
      <c r="H63" s="174"/>
      <c r="I63" s="177" t="s">
        <v>223</v>
      </c>
      <c r="J63" s="178">
        <v>0</v>
      </c>
      <c r="K63" s="178">
        <v>1430000000</v>
      </c>
      <c r="L63" s="175">
        <f>J64</f>
        <v>52900699279</v>
      </c>
      <c r="M63" s="176"/>
      <c r="N63" s="177" t="s">
        <v>224</v>
      </c>
      <c r="O63" s="178">
        <v>41578979827</v>
      </c>
      <c r="P63" s="178">
        <v>0</v>
      </c>
      <c r="Q63" s="176"/>
      <c r="R63" s="176"/>
      <c r="S63" s="179" t="s">
        <v>225</v>
      </c>
      <c r="T63" s="180"/>
      <c r="U63" s="180">
        <v>0</v>
      </c>
      <c r="V63" s="176"/>
      <c r="W63" s="175"/>
      <c r="X63" s="181">
        <f>V63+Q63+L63+G63</f>
        <v>52900699279</v>
      </c>
      <c r="Y63" s="182">
        <v>74329884624</v>
      </c>
      <c r="Z63" s="150"/>
      <c r="AA63" s="142"/>
      <c r="AB63" s="142"/>
      <c r="AC63" s="142"/>
      <c r="AD63" s="142"/>
      <c r="AE63" s="142"/>
      <c r="AF63" s="142"/>
      <c r="AG63" s="142"/>
      <c r="AH63" s="142"/>
    </row>
    <row r="64" spans="1:143" s="197" customFormat="1" ht="20.25" hidden="1" customHeight="1">
      <c r="A64" s="184" t="s">
        <v>226</v>
      </c>
      <c r="B64" s="185" t="s">
        <v>227</v>
      </c>
      <c r="C64" s="186"/>
      <c r="D64" s="285" t="s">
        <v>228</v>
      </c>
      <c r="E64" s="286">
        <v>0</v>
      </c>
      <c r="F64" s="286">
        <v>5062931</v>
      </c>
      <c r="G64" s="189"/>
      <c r="H64" s="190">
        <f>F64+F65+F66+F67+F74-E89</f>
        <v>2800281147</v>
      </c>
      <c r="I64" s="287" t="s">
        <v>229</v>
      </c>
      <c r="J64" s="288">
        <v>52900699279</v>
      </c>
      <c r="K64" s="288">
        <v>0</v>
      </c>
      <c r="L64" s="189"/>
      <c r="M64" s="190">
        <f>K65+K66+K67+K69+K81-M73-J89</f>
        <v>3720503218</v>
      </c>
      <c r="N64" s="177" t="s">
        <v>223</v>
      </c>
      <c r="O64" s="178">
        <v>0</v>
      </c>
      <c r="P64" s="178">
        <v>1570000000</v>
      </c>
      <c r="Q64" s="189"/>
      <c r="R64" s="190">
        <f>P65+P66+P67+P68+P69</f>
        <v>36525706857</v>
      </c>
      <c r="S64" s="193"/>
      <c r="T64" s="194"/>
      <c r="U64" s="194"/>
      <c r="V64" s="189"/>
      <c r="W64" s="190"/>
      <c r="X64" s="195">
        <f>-(W64+R64+M64+H64)-X65</f>
        <v>-38240015030</v>
      </c>
      <c r="Y64" s="196">
        <v>-60747123220</v>
      </c>
      <c r="Z64" s="150"/>
      <c r="AA64" s="142"/>
      <c r="AB64" s="142"/>
      <c r="AC64" s="142"/>
      <c r="AD64" s="142"/>
      <c r="AE64" s="142"/>
      <c r="AF64" s="142"/>
      <c r="AG64" s="142"/>
      <c r="AH64" s="142"/>
    </row>
    <row r="65" spans="1:34" s="206" customFormat="1" ht="20.25" hidden="1" customHeight="1">
      <c r="A65" s="198" t="s">
        <v>230</v>
      </c>
      <c r="B65" s="199" t="s">
        <v>158</v>
      </c>
      <c r="C65" s="200"/>
      <c r="D65" s="285" t="s">
        <v>231</v>
      </c>
      <c r="E65" s="286">
        <v>59948843</v>
      </c>
      <c r="F65" s="286">
        <v>2490920218</v>
      </c>
      <c r="G65" s="189"/>
      <c r="H65" s="189"/>
      <c r="I65" s="287" t="s">
        <v>228</v>
      </c>
      <c r="J65" s="288">
        <v>0</v>
      </c>
      <c r="K65" s="288">
        <v>13516967</v>
      </c>
      <c r="L65" s="189"/>
      <c r="M65" s="189"/>
      <c r="N65" s="289" t="s">
        <v>228</v>
      </c>
      <c r="O65" s="290">
        <v>0</v>
      </c>
      <c r="P65" s="290">
        <v>1909427</v>
      </c>
      <c r="Q65" s="189"/>
      <c r="R65" s="189"/>
      <c r="S65" s="203"/>
      <c r="T65" s="204"/>
      <c r="U65" s="204"/>
      <c r="V65" s="189"/>
      <c r="W65" s="189"/>
      <c r="X65" s="195">
        <v>-4806476192</v>
      </c>
      <c r="Y65" s="196">
        <v>-4677350433</v>
      </c>
      <c r="Z65" s="205"/>
      <c r="AA65" s="142"/>
      <c r="AB65" s="142"/>
      <c r="AC65" s="142"/>
      <c r="AD65" s="142"/>
      <c r="AE65" s="142"/>
      <c r="AF65" s="142"/>
      <c r="AG65" s="142"/>
      <c r="AH65" s="142"/>
    </row>
    <row r="66" spans="1:34" s="209" customFormat="1" ht="20.25" hidden="1" customHeight="1">
      <c r="A66" s="184" t="s">
        <v>232</v>
      </c>
      <c r="B66" s="185" t="s">
        <v>233</v>
      </c>
      <c r="C66" s="186"/>
      <c r="D66" s="285" t="s">
        <v>234</v>
      </c>
      <c r="E66" s="286">
        <v>66000000</v>
      </c>
      <c r="F66" s="286">
        <v>203522500</v>
      </c>
      <c r="G66" s="189"/>
      <c r="H66" s="190"/>
      <c r="I66" s="287" t="s">
        <v>231</v>
      </c>
      <c r="J66" s="178">
        <v>3062805</v>
      </c>
      <c r="K66" s="288">
        <v>1982609817</v>
      </c>
      <c r="L66" s="189"/>
      <c r="M66" s="190">
        <f>K79</f>
        <v>7053421906</v>
      </c>
      <c r="N66" s="289" t="s">
        <v>231</v>
      </c>
      <c r="O66" s="290">
        <v>0</v>
      </c>
      <c r="P66" s="290">
        <v>21352599596</v>
      </c>
      <c r="Q66" s="189"/>
      <c r="R66" s="190"/>
      <c r="S66" s="207"/>
      <c r="T66" s="208"/>
      <c r="U66" s="208"/>
      <c r="V66" s="189"/>
      <c r="W66" s="190"/>
      <c r="X66" s="195">
        <f>-(W66+R66+M66+H66)</f>
        <v>-7053421906</v>
      </c>
      <c r="Y66" s="196">
        <v>-7096193301</v>
      </c>
      <c r="Z66" s="150"/>
      <c r="AA66" s="142"/>
      <c r="AB66" s="142"/>
      <c r="AC66" s="142"/>
      <c r="AD66" s="142"/>
      <c r="AE66" s="142"/>
      <c r="AF66" s="142"/>
      <c r="AG66" s="142"/>
      <c r="AH66" s="142"/>
    </row>
    <row r="67" spans="1:34" s="209" customFormat="1" ht="20.25" hidden="1" customHeight="1">
      <c r="A67" s="184" t="s">
        <v>235</v>
      </c>
      <c r="B67" s="185" t="s">
        <v>236</v>
      </c>
      <c r="C67" s="186"/>
      <c r="D67" s="285" t="s">
        <v>237</v>
      </c>
      <c r="E67" s="286">
        <v>0</v>
      </c>
      <c r="F67" s="286">
        <v>91535000</v>
      </c>
      <c r="G67" s="189"/>
      <c r="H67" s="190"/>
      <c r="I67" s="287" t="s">
        <v>234</v>
      </c>
      <c r="J67" s="288">
        <v>0</v>
      </c>
      <c r="K67" s="288">
        <v>28685694</v>
      </c>
      <c r="L67" s="189"/>
      <c r="M67" s="190">
        <v>0</v>
      </c>
      <c r="N67" s="289" t="s">
        <v>234</v>
      </c>
      <c r="O67" s="290">
        <v>0</v>
      </c>
      <c r="P67" s="290">
        <v>31709256</v>
      </c>
      <c r="Q67" s="189"/>
      <c r="R67" s="190"/>
      <c r="S67" s="207"/>
      <c r="T67" s="208"/>
      <c r="U67" s="208"/>
      <c r="V67" s="189"/>
      <c r="W67" s="190"/>
      <c r="X67" s="195">
        <f>-(W67+R67+M67+H67)</f>
        <v>0</v>
      </c>
      <c r="Y67" s="196">
        <v>-52784275</v>
      </c>
      <c r="Z67" s="150"/>
      <c r="AA67" s="142"/>
      <c r="AB67" s="142"/>
      <c r="AC67" s="142"/>
      <c r="AD67" s="142"/>
      <c r="AE67" s="142"/>
      <c r="AF67" s="142"/>
      <c r="AG67" s="142"/>
      <c r="AH67" s="142"/>
    </row>
    <row r="68" spans="1:34" ht="20.25" hidden="1" customHeight="1">
      <c r="A68" s="168" t="s">
        <v>238</v>
      </c>
      <c r="B68" s="169" t="s">
        <v>239</v>
      </c>
      <c r="C68" s="210"/>
      <c r="D68" s="285" t="s">
        <v>240</v>
      </c>
      <c r="E68" s="286">
        <v>0</v>
      </c>
      <c r="F68" s="286">
        <v>3626000</v>
      </c>
      <c r="G68" s="175">
        <f>E66+E69+E70+E65-E89</f>
        <v>100378000</v>
      </c>
      <c r="H68" s="176"/>
      <c r="I68" s="287" t="s">
        <v>241</v>
      </c>
      <c r="J68" s="288">
        <v>0</v>
      </c>
      <c r="K68" s="288">
        <v>41578979827</v>
      </c>
      <c r="L68" s="211">
        <f>J69+J75+J77</f>
        <v>589732000</v>
      </c>
      <c r="M68" s="176"/>
      <c r="N68" s="289" t="s">
        <v>237</v>
      </c>
      <c r="O68" s="290">
        <v>0</v>
      </c>
      <c r="P68" s="290">
        <v>15124691620</v>
      </c>
      <c r="Q68" s="176"/>
      <c r="R68" s="176"/>
      <c r="S68" s="212"/>
      <c r="T68" s="213"/>
      <c r="U68" s="213"/>
      <c r="V68" s="176"/>
      <c r="W68" s="176"/>
      <c r="X68" s="181">
        <f>V68+Q68+L68+G68</f>
        <v>690110000</v>
      </c>
      <c r="Y68" s="182">
        <v>415000270</v>
      </c>
      <c r="Z68" s="150"/>
      <c r="AA68" s="142"/>
      <c r="AB68" s="142"/>
      <c r="AC68" s="142"/>
      <c r="AD68" s="142"/>
      <c r="AE68" s="142"/>
      <c r="AF68" s="142"/>
      <c r="AG68" s="142"/>
      <c r="AH68" s="142"/>
    </row>
    <row r="69" spans="1:34" s="209" customFormat="1" ht="20.25" hidden="1" customHeight="1">
      <c r="A69" s="214" t="s">
        <v>242</v>
      </c>
      <c r="B69" s="185" t="s">
        <v>243</v>
      </c>
      <c r="C69" s="215"/>
      <c r="D69" s="285" t="s">
        <v>244</v>
      </c>
      <c r="E69" s="286">
        <v>3378000</v>
      </c>
      <c r="F69" s="286">
        <v>0</v>
      </c>
      <c r="G69" s="189"/>
      <c r="H69" s="190">
        <f>F68+F70+F71+F72+F73+F75</f>
        <v>338946544</v>
      </c>
      <c r="I69" s="287" t="s">
        <v>237</v>
      </c>
      <c r="J69" s="288">
        <v>350000000</v>
      </c>
      <c r="K69" s="288">
        <v>1706221500</v>
      </c>
      <c r="L69" s="189"/>
      <c r="M69" s="190">
        <f>K70+K71+K72+K73+K74+K75+K80+K82</f>
        <v>1023020880</v>
      </c>
      <c r="N69" s="289" t="s">
        <v>245</v>
      </c>
      <c r="O69" s="290">
        <v>0</v>
      </c>
      <c r="P69" s="290">
        <v>14796958</v>
      </c>
      <c r="Q69" s="189"/>
      <c r="R69" s="190">
        <f>P70</f>
        <v>10275990</v>
      </c>
      <c r="S69" s="207"/>
      <c r="T69" s="208"/>
      <c r="U69" s="208"/>
      <c r="V69" s="189"/>
      <c r="W69" s="190"/>
      <c r="X69" s="195">
        <f>-(W69+R69+M69+H69)</f>
        <v>-1372243414</v>
      </c>
      <c r="Y69" s="196">
        <v>-3101376043</v>
      </c>
      <c r="Z69" s="150"/>
      <c r="AA69" s="142"/>
      <c r="AB69" s="142"/>
      <c r="AC69" s="142"/>
      <c r="AD69" s="142"/>
      <c r="AE69" s="142"/>
      <c r="AF69" s="142"/>
      <c r="AG69" s="142"/>
      <c r="AH69" s="142"/>
    </row>
    <row r="70" spans="1:34" s="183" customFormat="1" ht="22.5" hidden="1" customHeight="1">
      <c r="A70" s="216" t="s">
        <v>246</v>
      </c>
      <c r="B70" s="169" t="s">
        <v>165</v>
      </c>
      <c r="C70" s="170"/>
      <c r="D70" s="285" t="s">
        <v>247</v>
      </c>
      <c r="E70" s="286">
        <v>1000000</v>
      </c>
      <c r="F70" s="286">
        <v>244000000</v>
      </c>
      <c r="G70" s="176"/>
      <c r="H70" s="176"/>
      <c r="I70" s="287" t="s">
        <v>248</v>
      </c>
      <c r="J70" s="288">
        <v>0</v>
      </c>
      <c r="K70" s="288">
        <v>86892055</v>
      </c>
      <c r="L70" s="176"/>
      <c r="M70" s="176"/>
      <c r="N70" s="289" t="s">
        <v>259</v>
      </c>
      <c r="O70" s="290">
        <v>0</v>
      </c>
      <c r="P70" s="290">
        <v>10275990</v>
      </c>
      <c r="Q70" s="176"/>
      <c r="R70" s="176"/>
      <c r="S70" s="212"/>
      <c r="T70" s="213"/>
      <c r="U70" s="213"/>
      <c r="V70" s="176"/>
      <c r="W70" s="176"/>
      <c r="X70" s="217">
        <f>SUM(X63:X69)</f>
        <v>2118652737</v>
      </c>
      <c r="Y70" s="218">
        <v>-929942378</v>
      </c>
      <c r="Z70" s="150"/>
      <c r="AA70" s="142"/>
      <c r="AB70" s="142"/>
      <c r="AC70" s="142"/>
      <c r="AD70" s="142"/>
      <c r="AE70" s="142"/>
      <c r="AF70" s="142"/>
      <c r="AG70" s="142"/>
      <c r="AH70" s="142"/>
    </row>
    <row r="71" spans="1:34" s="183" customFormat="1" ht="20.25" hidden="1" customHeight="1">
      <c r="A71" s="216"/>
      <c r="B71" s="219"/>
      <c r="C71" s="170"/>
      <c r="D71" s="285" t="s">
        <v>249</v>
      </c>
      <c r="E71" s="286">
        <v>0</v>
      </c>
      <c r="F71" s="286">
        <v>3500000</v>
      </c>
      <c r="G71" s="176"/>
      <c r="H71" s="176"/>
      <c r="I71" s="287" t="s">
        <v>250</v>
      </c>
      <c r="J71" s="288">
        <v>0</v>
      </c>
      <c r="K71" s="288">
        <v>3000000</v>
      </c>
      <c r="L71" s="176"/>
      <c r="M71" s="176"/>
      <c r="N71" s="212"/>
      <c r="O71" s="213"/>
      <c r="P71" s="213"/>
      <c r="Q71" s="176"/>
      <c r="R71" s="176"/>
      <c r="S71" s="212"/>
      <c r="T71" s="213"/>
      <c r="U71" s="213"/>
      <c r="V71" s="176"/>
      <c r="W71" s="176"/>
      <c r="X71" s="181"/>
      <c r="Y71" s="182"/>
      <c r="Z71" s="150"/>
      <c r="AA71" s="142"/>
      <c r="AB71" s="142"/>
      <c r="AC71" s="142"/>
      <c r="AD71" s="142"/>
      <c r="AE71" s="142"/>
      <c r="AF71" s="142"/>
      <c r="AG71" s="142"/>
      <c r="AH71" s="142"/>
    </row>
    <row r="72" spans="1:34" ht="22.5" hidden="1" customHeight="1">
      <c r="A72" s="220" t="s">
        <v>251</v>
      </c>
      <c r="B72" s="169"/>
      <c r="C72" s="170"/>
      <c r="D72" s="285" t="s">
        <v>252</v>
      </c>
      <c r="E72" s="286">
        <v>0</v>
      </c>
      <c r="F72" s="286">
        <v>10680818</v>
      </c>
      <c r="G72" s="176"/>
      <c r="H72" s="176"/>
      <c r="I72" s="287" t="s">
        <v>293</v>
      </c>
      <c r="J72" s="288">
        <v>0</v>
      </c>
      <c r="K72" s="288">
        <v>42750000</v>
      </c>
      <c r="L72" s="176"/>
      <c r="M72" s="176"/>
      <c r="N72" s="212"/>
      <c r="O72" s="213"/>
      <c r="P72" s="213"/>
      <c r="Q72" s="176"/>
      <c r="R72" s="176"/>
      <c r="S72" s="212"/>
      <c r="T72" s="213"/>
      <c r="U72" s="213"/>
      <c r="V72" s="176"/>
      <c r="W72" s="176"/>
      <c r="X72" s="181"/>
      <c r="Y72" s="182"/>
      <c r="Z72" s="150"/>
      <c r="AA72" s="142"/>
      <c r="AB72" s="142"/>
      <c r="AC72" s="142"/>
      <c r="AD72" s="142"/>
      <c r="AE72" s="142"/>
      <c r="AF72" s="142"/>
      <c r="AG72" s="142"/>
      <c r="AH72" s="142"/>
    </row>
    <row r="73" spans="1:34" s="206" customFormat="1" ht="34.5" hidden="1" customHeight="1">
      <c r="A73" s="221" t="s">
        <v>254</v>
      </c>
      <c r="B73" s="199" t="s">
        <v>167</v>
      </c>
      <c r="C73" s="200"/>
      <c r="D73" s="285" t="s">
        <v>255</v>
      </c>
      <c r="E73" s="286">
        <v>0</v>
      </c>
      <c r="F73" s="286">
        <v>3433182</v>
      </c>
      <c r="G73" s="189"/>
      <c r="H73" s="190"/>
      <c r="I73" s="287" t="s">
        <v>253</v>
      </c>
      <c r="J73" s="288">
        <v>0</v>
      </c>
      <c r="K73" s="288">
        <v>440315578</v>
      </c>
      <c r="L73" s="189"/>
      <c r="M73" s="190">
        <v>16818182</v>
      </c>
      <c r="N73" s="203"/>
      <c r="O73" s="222"/>
      <c r="P73" s="222"/>
      <c r="Q73" s="189"/>
      <c r="R73" s="190"/>
      <c r="S73" s="203"/>
      <c r="T73" s="222"/>
      <c r="U73" s="222"/>
      <c r="V73" s="189"/>
      <c r="W73" s="190">
        <f>U64</f>
        <v>0</v>
      </c>
      <c r="X73" s="195">
        <f>-(W73+R73+M73+H73)</f>
        <v>-16818182</v>
      </c>
      <c r="Y73" s="196">
        <v>-23136363</v>
      </c>
      <c r="Z73" s="150"/>
      <c r="AA73" s="142"/>
      <c r="AB73" s="142"/>
      <c r="AC73" s="142"/>
      <c r="AD73" s="142"/>
      <c r="AE73" s="142"/>
      <c r="AF73" s="142"/>
      <c r="AG73" s="142"/>
      <c r="AH73" s="142"/>
    </row>
    <row r="74" spans="1:34" ht="34.5" hidden="1" customHeight="1">
      <c r="A74" s="223" t="s">
        <v>257</v>
      </c>
      <c r="B74" s="169" t="s">
        <v>170</v>
      </c>
      <c r="C74" s="170"/>
      <c r="D74" s="285" t="s">
        <v>245</v>
      </c>
      <c r="E74" s="286">
        <v>0</v>
      </c>
      <c r="F74" s="286">
        <v>39189341</v>
      </c>
      <c r="G74" s="175"/>
      <c r="H74" s="176"/>
      <c r="I74" s="287" t="s">
        <v>256</v>
      </c>
      <c r="J74" s="288">
        <v>0</v>
      </c>
      <c r="K74" s="288">
        <v>59684422</v>
      </c>
      <c r="L74" s="175"/>
      <c r="M74" s="176"/>
      <c r="N74" s="212"/>
      <c r="O74" s="224"/>
      <c r="P74" s="224"/>
      <c r="Q74" s="176"/>
      <c r="R74" s="176"/>
      <c r="S74" s="212"/>
      <c r="T74" s="224"/>
      <c r="U74" s="224"/>
      <c r="V74" s="176"/>
      <c r="W74" s="176"/>
      <c r="X74" s="181">
        <f>V74+Q74+L74+G74</f>
        <v>0</v>
      </c>
      <c r="Y74" s="182">
        <v>800000000</v>
      </c>
      <c r="Z74" s="150"/>
      <c r="AA74" s="142"/>
      <c r="AB74" s="142"/>
      <c r="AC74" s="142"/>
      <c r="AD74" s="142"/>
      <c r="AE74" s="142"/>
      <c r="AF74" s="142"/>
      <c r="AG74" s="142"/>
      <c r="AH74" s="142"/>
    </row>
    <row r="75" spans="1:34" s="209" customFormat="1" ht="20.25" hidden="1" customHeight="1">
      <c r="A75" s="184" t="s">
        <v>258</v>
      </c>
      <c r="B75" s="185" t="s">
        <v>173</v>
      </c>
      <c r="C75" s="186"/>
      <c r="D75" s="285" t="s">
        <v>259</v>
      </c>
      <c r="E75" s="286">
        <v>0</v>
      </c>
      <c r="F75" s="286">
        <v>73706544</v>
      </c>
      <c r="G75" s="189"/>
      <c r="H75" s="190"/>
      <c r="I75" s="287" t="s">
        <v>244</v>
      </c>
      <c r="J75" s="288">
        <v>59732000</v>
      </c>
      <c r="K75" s="288">
        <v>1601500</v>
      </c>
      <c r="L75" s="189"/>
      <c r="M75" s="190"/>
      <c r="N75" s="207"/>
      <c r="O75" s="225"/>
      <c r="P75" s="225"/>
      <c r="Q75" s="189"/>
      <c r="R75" s="190"/>
      <c r="S75" s="207"/>
      <c r="T75" s="225"/>
      <c r="U75" s="225"/>
      <c r="V75" s="189"/>
      <c r="W75" s="190"/>
      <c r="X75" s="195">
        <f>-(W75+R75+M75+H75)</f>
        <v>0</v>
      </c>
      <c r="Y75" s="196">
        <v>0</v>
      </c>
      <c r="Z75" s="150"/>
      <c r="AA75" s="142"/>
      <c r="AB75" s="142"/>
      <c r="AC75" s="142"/>
      <c r="AD75" s="142"/>
      <c r="AE75" s="142"/>
      <c r="AF75" s="142"/>
      <c r="AG75" s="142"/>
      <c r="AH75" s="142"/>
    </row>
    <row r="76" spans="1:34" ht="34.5" hidden="1" customHeight="1">
      <c r="A76" s="223" t="s">
        <v>261</v>
      </c>
      <c r="B76" s="169" t="s">
        <v>175</v>
      </c>
      <c r="C76" s="170"/>
      <c r="D76" s="226"/>
      <c r="E76" s="227"/>
      <c r="F76" s="227"/>
      <c r="G76" s="175"/>
      <c r="H76" s="176"/>
      <c r="I76" s="287" t="s">
        <v>260</v>
      </c>
      <c r="J76" s="288">
        <v>0</v>
      </c>
      <c r="K76" s="288">
        <v>769989302</v>
      </c>
      <c r="L76" s="175"/>
      <c r="M76" s="176"/>
      <c r="N76" s="212"/>
      <c r="O76" s="224"/>
      <c r="P76" s="224"/>
      <c r="Q76" s="176"/>
      <c r="R76" s="176"/>
      <c r="S76" s="212"/>
      <c r="T76" s="224"/>
      <c r="U76" s="224"/>
      <c r="V76" s="176"/>
      <c r="W76" s="176"/>
      <c r="X76" s="181">
        <f>V76+Q76+L76+G76</f>
        <v>0</v>
      </c>
      <c r="Y76" s="182">
        <v>0</v>
      </c>
      <c r="Z76" s="150"/>
      <c r="AA76" s="142"/>
      <c r="AB76" s="142"/>
      <c r="AC76" s="142"/>
      <c r="AD76" s="142"/>
      <c r="AE76" s="142"/>
      <c r="AF76" s="142"/>
      <c r="AG76" s="142"/>
      <c r="AH76" s="142"/>
    </row>
    <row r="77" spans="1:34" s="209" customFormat="1" ht="20.25" hidden="1" customHeight="1">
      <c r="A77" s="184" t="s">
        <v>262</v>
      </c>
      <c r="B77" s="185" t="s">
        <v>177</v>
      </c>
      <c r="C77" s="186"/>
      <c r="D77" s="226"/>
      <c r="E77" s="227"/>
      <c r="F77" s="227"/>
      <c r="G77" s="189"/>
      <c r="H77" s="190"/>
      <c r="I77" s="287" t="s">
        <v>247</v>
      </c>
      <c r="J77" s="288">
        <v>180000000</v>
      </c>
      <c r="K77" s="288">
        <v>0</v>
      </c>
      <c r="L77" s="189"/>
      <c r="M77" s="190"/>
      <c r="N77" s="207"/>
      <c r="O77" s="225"/>
      <c r="P77" s="225"/>
      <c r="Q77" s="189"/>
      <c r="R77" s="190"/>
      <c r="S77" s="207"/>
      <c r="T77" s="225"/>
      <c r="U77" s="225"/>
      <c r="V77" s="189"/>
      <c r="W77" s="190"/>
      <c r="X77" s="195">
        <f>-(W77+R77+M77+H77)</f>
        <v>0</v>
      </c>
      <c r="Y77" s="196">
        <v>0</v>
      </c>
      <c r="Z77" s="150"/>
      <c r="AA77" s="142"/>
      <c r="AB77" s="142"/>
      <c r="AC77" s="142"/>
      <c r="AD77" s="142"/>
      <c r="AE77" s="142"/>
      <c r="AF77" s="142"/>
      <c r="AG77" s="142"/>
      <c r="AH77" s="142"/>
    </row>
    <row r="78" spans="1:34" ht="20.25" hidden="1" customHeight="1">
      <c r="A78" s="168" t="s">
        <v>264</v>
      </c>
      <c r="B78" s="169" t="s">
        <v>265</v>
      </c>
      <c r="C78" s="170"/>
      <c r="D78" s="228"/>
      <c r="E78" s="229"/>
      <c r="F78" s="229"/>
      <c r="G78" s="175"/>
      <c r="H78" s="176"/>
      <c r="I78" s="287" t="s">
        <v>263</v>
      </c>
      <c r="J78" s="288">
        <v>2543721</v>
      </c>
      <c r="K78" s="288">
        <v>0</v>
      </c>
      <c r="L78" s="175"/>
      <c r="M78" s="176"/>
      <c r="N78" s="212"/>
      <c r="O78" s="224"/>
      <c r="P78" s="224"/>
      <c r="Q78" s="176"/>
      <c r="R78" s="176"/>
      <c r="S78" s="212"/>
      <c r="T78" s="224"/>
      <c r="U78" s="224"/>
      <c r="V78" s="176"/>
      <c r="W78" s="176"/>
      <c r="X78" s="181">
        <f>V78+Q78+L78+G78</f>
        <v>0</v>
      </c>
      <c r="Y78" s="182">
        <v>0</v>
      </c>
      <c r="Z78" s="150"/>
      <c r="AA78" s="142"/>
      <c r="AB78" s="142"/>
      <c r="AC78" s="142"/>
      <c r="AD78" s="142"/>
      <c r="AE78" s="142"/>
      <c r="AF78" s="142"/>
      <c r="AG78" s="142"/>
      <c r="AH78" s="142"/>
    </row>
    <row r="79" spans="1:34" ht="20.25" hidden="1" customHeight="1">
      <c r="A79" s="168" t="s">
        <v>267</v>
      </c>
      <c r="B79" s="169" t="s">
        <v>268</v>
      </c>
      <c r="C79" s="170"/>
      <c r="D79" s="228"/>
      <c r="E79" s="229"/>
      <c r="F79" s="229"/>
      <c r="G79" s="175"/>
      <c r="H79" s="176"/>
      <c r="I79" s="287" t="s">
        <v>266</v>
      </c>
      <c r="J79" s="288">
        <v>0</v>
      </c>
      <c r="K79" s="288">
        <v>7053421906</v>
      </c>
      <c r="L79" s="175">
        <f>J78</f>
        <v>2543721</v>
      </c>
      <c r="M79" s="176"/>
      <c r="N79" s="212"/>
      <c r="O79" s="224"/>
      <c r="P79" s="224"/>
      <c r="Q79" s="176"/>
      <c r="R79" s="176"/>
      <c r="S79" s="212"/>
      <c r="T79" s="224"/>
      <c r="U79" s="224"/>
      <c r="V79" s="176"/>
      <c r="W79" s="176"/>
      <c r="X79" s="181">
        <f>V79+Q79+L79+G79</f>
        <v>2543721</v>
      </c>
      <c r="Y79" s="182">
        <v>7488549</v>
      </c>
      <c r="Z79" s="150"/>
      <c r="AA79" s="142"/>
      <c r="AB79" s="142"/>
      <c r="AC79" s="142"/>
      <c r="AD79" s="142"/>
      <c r="AE79" s="142"/>
      <c r="AF79" s="142"/>
      <c r="AG79" s="142"/>
      <c r="AH79" s="142"/>
    </row>
    <row r="80" spans="1:34" s="183" customFormat="1" ht="22.5" hidden="1" customHeight="1">
      <c r="A80" s="230" t="s">
        <v>270</v>
      </c>
      <c r="B80" s="169" t="s">
        <v>179</v>
      </c>
      <c r="C80" s="170"/>
      <c r="D80" s="212"/>
      <c r="E80" s="213"/>
      <c r="F80" s="213"/>
      <c r="G80" s="176"/>
      <c r="H80" s="176"/>
      <c r="I80" s="287" t="s">
        <v>269</v>
      </c>
      <c r="J80" s="288">
        <v>0</v>
      </c>
      <c r="K80" s="288">
        <v>375372919</v>
      </c>
      <c r="L80" s="176"/>
      <c r="M80" s="176"/>
      <c r="N80" s="212"/>
      <c r="O80" s="224"/>
      <c r="P80" s="224"/>
      <c r="Q80" s="176"/>
      <c r="R80" s="176"/>
      <c r="S80" s="212"/>
      <c r="T80" s="224"/>
      <c r="U80" s="224"/>
      <c r="V80" s="176"/>
      <c r="W80" s="176"/>
      <c r="X80" s="217">
        <f>SUM(X73:X79)</f>
        <v>-14274461</v>
      </c>
      <c r="Y80" s="218">
        <v>784352186</v>
      </c>
      <c r="Z80" s="150"/>
      <c r="AA80" s="142"/>
      <c r="AB80" s="142"/>
      <c r="AC80" s="142"/>
      <c r="AD80" s="142"/>
      <c r="AE80" s="142"/>
      <c r="AF80" s="142"/>
      <c r="AG80" s="142"/>
      <c r="AH80" s="142"/>
    </row>
    <row r="81" spans="1:34" s="183" customFormat="1" ht="20.25" hidden="1" customHeight="1">
      <c r="A81" s="230"/>
      <c r="B81" s="219"/>
      <c r="C81" s="170"/>
      <c r="D81" s="212"/>
      <c r="E81" s="213"/>
      <c r="F81" s="213"/>
      <c r="G81" s="176"/>
      <c r="H81" s="176"/>
      <c r="I81" s="287" t="s">
        <v>245</v>
      </c>
      <c r="J81" s="288">
        <v>0</v>
      </c>
      <c r="K81" s="288">
        <v>9350227</v>
      </c>
      <c r="L81" s="176"/>
      <c r="M81" s="176"/>
      <c r="N81" s="212"/>
      <c r="O81" s="224"/>
      <c r="P81" s="224"/>
      <c r="Q81" s="176"/>
      <c r="R81" s="176"/>
      <c r="S81" s="212"/>
      <c r="T81" s="224"/>
      <c r="U81" s="224"/>
      <c r="V81" s="176"/>
      <c r="W81" s="176"/>
      <c r="X81" s="181"/>
      <c r="Y81" s="182"/>
      <c r="Z81" s="150"/>
      <c r="AA81" s="142"/>
      <c r="AB81" s="142"/>
      <c r="AC81" s="142"/>
      <c r="AD81" s="142"/>
      <c r="AE81" s="142"/>
      <c r="AF81" s="142"/>
      <c r="AG81" s="142"/>
      <c r="AH81" s="142"/>
    </row>
    <row r="82" spans="1:34" ht="22.5" hidden="1" customHeight="1">
      <c r="A82" s="220" t="s">
        <v>271</v>
      </c>
      <c r="B82" s="219"/>
      <c r="C82" s="170"/>
      <c r="D82" s="233"/>
      <c r="E82" s="234"/>
      <c r="F82" s="235"/>
      <c r="G82" s="176"/>
      <c r="H82" s="176"/>
      <c r="I82" s="287" t="s">
        <v>259</v>
      </c>
      <c r="J82" s="288">
        <v>0</v>
      </c>
      <c r="K82" s="288">
        <v>13404406</v>
      </c>
      <c r="L82" s="176"/>
      <c r="M82" s="176"/>
      <c r="N82" s="212"/>
      <c r="O82" s="224"/>
      <c r="P82" s="224"/>
      <c r="Q82" s="176"/>
      <c r="R82" s="176"/>
      <c r="S82" s="212"/>
      <c r="T82" s="224"/>
      <c r="U82" s="224"/>
      <c r="V82" s="176"/>
      <c r="W82" s="176"/>
      <c r="X82" s="181"/>
      <c r="Y82" s="182"/>
      <c r="Z82" s="150"/>
      <c r="AA82" s="142"/>
      <c r="AB82" s="142"/>
      <c r="AC82" s="142"/>
      <c r="AD82" s="142"/>
      <c r="AE82" s="142"/>
      <c r="AF82" s="142"/>
      <c r="AG82" s="142"/>
      <c r="AH82" s="142"/>
    </row>
    <row r="83" spans="1:34" ht="34.5" hidden="1" customHeight="1">
      <c r="A83" s="223" t="s">
        <v>272</v>
      </c>
      <c r="B83" s="169" t="s">
        <v>181</v>
      </c>
      <c r="C83" s="170"/>
      <c r="D83" s="233"/>
      <c r="E83" s="234"/>
      <c r="F83" s="235"/>
      <c r="G83" s="175"/>
      <c r="H83" s="176"/>
      <c r="I83" s="231"/>
      <c r="J83" s="232"/>
      <c r="K83" s="232"/>
      <c r="L83" s="175"/>
      <c r="M83" s="176"/>
      <c r="N83" s="212"/>
      <c r="O83" s="224"/>
      <c r="P83" s="236"/>
      <c r="Q83" s="176"/>
      <c r="R83" s="176"/>
      <c r="S83" s="212"/>
      <c r="T83" s="224"/>
      <c r="U83" s="236"/>
      <c r="V83" s="176"/>
      <c r="W83" s="176"/>
      <c r="X83" s="181">
        <f>V83+Q83+L83+G83</f>
        <v>0</v>
      </c>
      <c r="Y83" s="182">
        <v>0</v>
      </c>
      <c r="Z83" s="150"/>
      <c r="AA83" s="142"/>
      <c r="AB83" s="142"/>
      <c r="AC83" s="142"/>
      <c r="AD83" s="142"/>
      <c r="AE83" s="142"/>
      <c r="AF83" s="142"/>
      <c r="AG83" s="142"/>
      <c r="AH83" s="142"/>
    </row>
    <row r="84" spans="1:34" s="209" customFormat="1" ht="34.5" hidden="1" customHeight="1">
      <c r="A84" s="214" t="s">
        <v>273</v>
      </c>
      <c r="B84" s="185" t="s">
        <v>183</v>
      </c>
      <c r="C84" s="186"/>
      <c r="D84" s="237"/>
      <c r="E84" s="238"/>
      <c r="F84" s="239"/>
      <c r="G84" s="189"/>
      <c r="H84" s="190"/>
      <c r="I84" s="231"/>
      <c r="J84" s="232"/>
      <c r="K84" s="232"/>
      <c r="L84" s="189"/>
      <c r="M84" s="190"/>
      <c r="N84" s="207"/>
      <c r="O84" s="225"/>
      <c r="P84" s="225"/>
      <c r="Q84" s="189"/>
      <c r="R84" s="190"/>
      <c r="S84" s="207"/>
      <c r="T84" s="225"/>
      <c r="U84" s="225"/>
      <c r="V84" s="189"/>
      <c r="W84" s="190"/>
      <c r="X84" s="195">
        <f>-(W84+R84+M84+H84)</f>
        <v>0</v>
      </c>
      <c r="Y84" s="196">
        <v>0</v>
      </c>
      <c r="Z84" s="150"/>
      <c r="AA84" s="142"/>
      <c r="AB84" s="142"/>
      <c r="AC84" s="142"/>
      <c r="AD84" s="142"/>
      <c r="AE84" s="142"/>
      <c r="AF84" s="142"/>
      <c r="AG84" s="142"/>
      <c r="AH84" s="142"/>
    </row>
    <row r="85" spans="1:34" ht="20.25" hidden="1" customHeight="1">
      <c r="A85" s="223" t="s">
        <v>274</v>
      </c>
      <c r="B85" s="169" t="s">
        <v>275</v>
      </c>
      <c r="C85" s="170"/>
      <c r="D85" s="233"/>
      <c r="E85" s="234"/>
      <c r="F85" s="235"/>
      <c r="G85" s="175"/>
      <c r="H85" s="176"/>
      <c r="I85" s="231"/>
      <c r="J85" s="232"/>
      <c r="K85" s="232"/>
      <c r="L85" s="175"/>
      <c r="M85" s="176"/>
      <c r="N85" s="212"/>
      <c r="O85" s="224"/>
      <c r="P85" s="236"/>
      <c r="Q85" s="175">
        <f>SUM(P64:P77)</f>
        <v>38105982847</v>
      </c>
      <c r="R85" s="176"/>
      <c r="S85" s="212"/>
      <c r="T85" s="224"/>
      <c r="U85" s="236"/>
      <c r="V85" s="175">
        <f>SUM(U64:U70)</f>
        <v>0</v>
      </c>
      <c r="W85" s="176"/>
      <c r="X85" s="181">
        <f>V85+Q85+L85+G85</f>
        <v>38105982847</v>
      </c>
      <c r="Y85" s="182">
        <v>60914069892</v>
      </c>
      <c r="Z85" s="150"/>
      <c r="AA85" s="142"/>
      <c r="AB85" s="142"/>
      <c r="AC85" s="142"/>
      <c r="AD85" s="142"/>
      <c r="AE85" s="142"/>
      <c r="AF85" s="142"/>
      <c r="AG85" s="142"/>
      <c r="AH85" s="142"/>
    </row>
    <row r="86" spans="1:34" s="209" customFormat="1" ht="20.25" hidden="1" customHeight="1">
      <c r="A86" s="214" t="s">
        <v>276</v>
      </c>
      <c r="B86" s="185" t="s">
        <v>277</v>
      </c>
      <c r="C86" s="186"/>
      <c r="D86" s="237"/>
      <c r="E86" s="238"/>
      <c r="F86" s="239"/>
      <c r="G86" s="189"/>
      <c r="H86" s="190"/>
      <c r="I86" s="231"/>
      <c r="J86" s="232"/>
      <c r="K86" s="232"/>
      <c r="L86" s="189"/>
      <c r="M86" s="190">
        <f>K76+K68</f>
        <v>42348969129</v>
      </c>
      <c r="N86" s="207"/>
      <c r="O86" s="225"/>
      <c r="P86" s="225"/>
      <c r="Q86" s="189"/>
      <c r="R86" s="190"/>
      <c r="S86" s="207"/>
      <c r="T86" s="225"/>
      <c r="U86" s="225"/>
      <c r="V86" s="189"/>
      <c r="W86" s="190"/>
      <c r="X86" s="195">
        <f>-(W86+R86+M86+H86)</f>
        <v>-42348969129</v>
      </c>
      <c r="Y86" s="196">
        <v>-64139419875</v>
      </c>
      <c r="Z86" s="150"/>
      <c r="AA86" s="142"/>
      <c r="AB86" s="142"/>
      <c r="AC86" s="142"/>
      <c r="AD86" s="142"/>
      <c r="AE86" s="142"/>
      <c r="AF86" s="142"/>
      <c r="AG86" s="142"/>
      <c r="AH86" s="142"/>
    </row>
    <row r="87" spans="1:34" s="209" customFormat="1" ht="20.25" hidden="1" customHeight="1">
      <c r="A87" s="214" t="s">
        <v>278</v>
      </c>
      <c r="B87" s="185" t="s">
        <v>279</v>
      </c>
      <c r="C87" s="186"/>
      <c r="D87" s="237"/>
      <c r="E87" s="238"/>
      <c r="F87" s="239"/>
      <c r="G87" s="189"/>
      <c r="H87" s="190"/>
      <c r="I87" s="231"/>
      <c r="J87" s="232"/>
      <c r="K87" s="232"/>
      <c r="L87" s="189"/>
      <c r="M87" s="190"/>
      <c r="N87" s="207"/>
      <c r="O87" s="225"/>
      <c r="P87" s="225"/>
      <c r="Q87" s="189"/>
      <c r="R87" s="190"/>
      <c r="S87" s="207"/>
      <c r="T87" s="225"/>
      <c r="U87" s="225"/>
      <c r="V87" s="189"/>
      <c r="W87" s="190"/>
      <c r="X87" s="195">
        <f>-(W87+R87+M87+H87)</f>
        <v>0</v>
      </c>
      <c r="Y87" s="196">
        <v>0</v>
      </c>
      <c r="Z87" s="150"/>
      <c r="AA87" s="142"/>
      <c r="AB87" s="142"/>
      <c r="AC87" s="142"/>
      <c r="AD87" s="142"/>
      <c r="AE87" s="142"/>
      <c r="AF87" s="142"/>
      <c r="AG87" s="142"/>
      <c r="AH87" s="142"/>
    </row>
    <row r="88" spans="1:34" s="209" customFormat="1" ht="20.25" hidden="1" customHeight="1">
      <c r="A88" s="214" t="s">
        <v>280</v>
      </c>
      <c r="B88" s="185" t="s">
        <v>281</v>
      </c>
      <c r="C88" s="186"/>
      <c r="D88" s="237"/>
      <c r="E88" s="238"/>
      <c r="F88" s="239"/>
      <c r="G88" s="189"/>
      <c r="H88" s="190"/>
      <c r="I88" s="228"/>
      <c r="J88" s="229"/>
      <c r="K88" s="229"/>
      <c r="L88" s="189"/>
      <c r="M88" s="190"/>
      <c r="N88" s="237"/>
      <c r="O88" s="240"/>
      <c r="P88" s="241"/>
      <c r="Q88" s="189"/>
      <c r="R88" s="190"/>
      <c r="S88" s="237"/>
      <c r="T88" s="240"/>
      <c r="U88" s="241"/>
      <c r="V88" s="189"/>
      <c r="W88" s="190"/>
      <c r="X88" s="195">
        <f>-(W88+R88+M88+H88)</f>
        <v>0</v>
      </c>
      <c r="Y88" s="196">
        <v>0</v>
      </c>
      <c r="Z88" s="150"/>
      <c r="AA88" s="142"/>
      <c r="AB88" s="142"/>
      <c r="AC88" s="142"/>
      <c r="AD88" s="142"/>
      <c r="AE88" s="142"/>
      <c r="AF88" s="142"/>
      <c r="AG88" s="142"/>
      <c r="AH88" s="142"/>
    </row>
    <row r="89" spans="1:34" ht="22.5" hidden="1" customHeight="1">
      <c r="A89" s="242" t="s">
        <v>282</v>
      </c>
      <c r="B89" s="169" t="s">
        <v>185</v>
      </c>
      <c r="C89" s="170"/>
      <c r="D89" s="243"/>
      <c r="E89" s="244">
        <v>29948843</v>
      </c>
      <c r="F89" s="245"/>
      <c r="G89" s="245"/>
      <c r="H89" s="176"/>
      <c r="I89" s="243"/>
      <c r="J89" s="244">
        <f>J66</f>
        <v>3062805</v>
      </c>
      <c r="L89" s="246"/>
      <c r="M89" s="176"/>
      <c r="N89" s="176"/>
      <c r="O89" s="176"/>
      <c r="P89" s="176"/>
      <c r="Q89" s="176"/>
      <c r="R89" s="247"/>
      <c r="S89" s="247"/>
      <c r="T89" s="247"/>
      <c r="U89" s="247"/>
      <c r="V89" s="247"/>
      <c r="W89" s="247"/>
      <c r="X89" s="217">
        <f>SUM(X83:X88)</f>
        <v>-4242986282</v>
      </c>
      <c r="Y89" s="218">
        <v>-3225349983</v>
      </c>
      <c r="Z89" s="150"/>
      <c r="AA89" s="142"/>
      <c r="AB89" s="142"/>
      <c r="AC89" s="142"/>
      <c r="AD89" s="142"/>
      <c r="AE89" s="142"/>
      <c r="AF89" s="142"/>
      <c r="AG89" s="142"/>
      <c r="AH89" s="142"/>
    </row>
    <row r="90" spans="1:34" ht="22.5" hidden="1" customHeight="1">
      <c r="A90" s="220" t="s">
        <v>283</v>
      </c>
      <c r="B90" s="169" t="s">
        <v>187</v>
      </c>
      <c r="C90" s="170"/>
      <c r="D90" s="243"/>
      <c r="E90" s="246"/>
      <c r="F90" s="245"/>
      <c r="G90" s="245"/>
      <c r="H90" s="176"/>
      <c r="I90" s="243"/>
      <c r="J90" s="248"/>
      <c r="K90" s="248"/>
      <c r="L90" s="248"/>
      <c r="M90" s="248"/>
      <c r="N90" s="176"/>
      <c r="O90" s="176"/>
      <c r="P90" s="176"/>
      <c r="Q90" s="176"/>
      <c r="R90" s="247"/>
      <c r="S90" s="247"/>
      <c r="T90" s="247"/>
      <c r="U90" s="247"/>
      <c r="V90" s="247"/>
      <c r="W90" s="247"/>
      <c r="X90" s="217">
        <f>X89+X80+X70</f>
        <v>-2138608006</v>
      </c>
      <c r="Y90" s="218">
        <v>-3370940175</v>
      </c>
      <c r="Z90" s="150"/>
      <c r="AA90" s="142"/>
      <c r="AB90" s="142"/>
      <c r="AC90" s="142"/>
      <c r="AD90" s="142"/>
      <c r="AE90" s="142"/>
      <c r="AF90" s="142"/>
      <c r="AG90" s="142"/>
      <c r="AH90" s="142"/>
    </row>
    <row r="91" spans="1:34" ht="22.5" hidden="1" customHeight="1">
      <c r="A91" s="220" t="s">
        <v>284</v>
      </c>
      <c r="B91" s="169" t="s">
        <v>195</v>
      </c>
      <c r="C91" s="170"/>
      <c r="D91" s="243"/>
      <c r="E91" s="246"/>
      <c r="F91" s="245"/>
      <c r="G91" s="245"/>
      <c r="H91" s="176"/>
      <c r="I91" s="243"/>
      <c r="J91" s="249"/>
      <c r="K91" s="249"/>
      <c r="L91" s="246"/>
      <c r="M91" s="246"/>
      <c r="N91" s="176"/>
      <c r="O91" s="176"/>
      <c r="P91" s="176"/>
      <c r="Q91" s="176"/>
      <c r="R91" s="247"/>
      <c r="S91" s="247"/>
      <c r="T91" s="247"/>
      <c r="U91" s="247"/>
      <c r="V91" s="247"/>
      <c r="W91" s="247"/>
      <c r="X91" s="217">
        <f>$X$40</f>
        <v>2235624619</v>
      </c>
      <c r="Y91" s="218">
        <v>5413375343</v>
      </c>
      <c r="Z91" s="150"/>
      <c r="AA91" s="142"/>
      <c r="AB91" s="142"/>
      <c r="AC91" s="142"/>
      <c r="AD91" s="142"/>
      <c r="AE91" s="142"/>
      <c r="AF91" s="142"/>
      <c r="AG91" s="142"/>
      <c r="AH91" s="142"/>
    </row>
    <row r="92" spans="1:34" ht="34.5" hidden="1" customHeight="1">
      <c r="A92" s="223" t="s">
        <v>285</v>
      </c>
      <c r="B92" s="169" t="s">
        <v>286</v>
      </c>
      <c r="C92" s="170"/>
      <c r="D92" s="243"/>
      <c r="E92" s="246"/>
      <c r="F92" s="245"/>
      <c r="G92" s="245"/>
      <c r="H92" s="176"/>
      <c r="I92" s="243"/>
      <c r="J92" s="249"/>
      <c r="K92" s="249"/>
      <c r="L92" s="246"/>
      <c r="M92" s="176"/>
      <c r="N92" s="176"/>
      <c r="O92" s="176"/>
      <c r="P92" s="176"/>
      <c r="Q92" s="176"/>
      <c r="R92" s="247"/>
      <c r="S92" s="247"/>
      <c r="T92" s="247"/>
      <c r="U92" s="247"/>
      <c r="V92" s="247"/>
      <c r="W92" s="247"/>
      <c r="X92" s="181"/>
      <c r="Y92" s="182"/>
      <c r="Z92" s="150"/>
      <c r="AA92" s="142"/>
      <c r="AB92" s="142"/>
      <c r="AC92" s="142"/>
      <c r="AD92" s="142"/>
      <c r="AE92" s="142"/>
      <c r="AF92" s="142"/>
      <c r="AG92" s="142"/>
      <c r="AH92" s="142"/>
    </row>
    <row r="93" spans="1:34" ht="22.5" hidden="1" customHeight="1">
      <c r="A93" s="250" t="s">
        <v>287</v>
      </c>
      <c r="B93" s="251" t="s">
        <v>288</v>
      </c>
      <c r="C93" s="252" t="s">
        <v>289</v>
      </c>
      <c r="D93" s="243"/>
      <c r="E93" s="246"/>
      <c r="F93" s="246"/>
      <c r="G93" s="246"/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4"/>
      <c r="S93" s="254"/>
      <c r="T93" s="254"/>
      <c r="U93" s="254"/>
      <c r="V93" s="254"/>
      <c r="W93" s="254"/>
      <c r="X93" s="255">
        <f>X90+X91-X92</f>
        <v>97016613</v>
      </c>
      <c r="Y93" s="256">
        <v>2042435168</v>
      </c>
      <c r="Z93" s="150"/>
      <c r="AA93" s="142"/>
      <c r="AB93" s="142"/>
      <c r="AC93" s="142"/>
      <c r="AD93" s="142"/>
      <c r="AE93" s="142"/>
      <c r="AF93" s="142"/>
      <c r="AG93" s="142"/>
      <c r="AH93" s="142"/>
    </row>
    <row r="94" spans="1:34" ht="24.75" hidden="1" customHeight="1" thickBot="1">
      <c r="A94" s="257"/>
      <c r="B94" s="258"/>
      <c r="C94" s="258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60"/>
      <c r="S94" s="260"/>
      <c r="T94" s="260"/>
      <c r="U94" s="260"/>
      <c r="V94" s="260"/>
      <c r="W94" s="260"/>
      <c r="X94" s="261"/>
      <c r="Y94" s="262"/>
      <c r="Z94" s="150"/>
      <c r="AA94" s="142"/>
      <c r="AB94" s="142"/>
      <c r="AC94" s="142"/>
      <c r="AD94" s="142"/>
      <c r="AE94" s="142"/>
      <c r="AF94" s="142"/>
      <c r="AG94" s="142"/>
      <c r="AH94" s="142"/>
    </row>
    <row r="95" spans="1:34" ht="18.75" hidden="1" customHeight="1" thickTop="1">
      <c r="A95" s="263"/>
      <c r="B95" s="263"/>
      <c r="C95" s="263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  <c r="R95" s="264"/>
      <c r="S95" s="264"/>
      <c r="T95" s="264"/>
      <c r="U95" s="264"/>
      <c r="V95" s="264"/>
      <c r="W95" s="264"/>
      <c r="X95" s="265"/>
      <c r="Y95" s="263"/>
      <c r="Z95" s="150"/>
      <c r="AA95" s="142"/>
      <c r="AB95" s="142"/>
      <c r="AC95" s="142"/>
      <c r="AD95" s="142"/>
      <c r="AE95" s="142"/>
      <c r="AF95" s="142"/>
      <c r="AG95" s="142"/>
      <c r="AH95" s="142"/>
    </row>
    <row r="96" spans="1:34" ht="20.25" hidden="1" customHeight="1">
      <c r="E96" s="266">
        <f>SUM(E64:E88)</f>
        <v>130326843</v>
      </c>
      <c r="F96" s="266">
        <f t="shared" ref="F96:H96" si="0">SUM(F64:F88)</f>
        <v>3169176534</v>
      </c>
      <c r="G96" s="266">
        <f t="shared" si="0"/>
        <v>100378000</v>
      </c>
      <c r="H96" s="266">
        <f t="shared" si="0"/>
        <v>3139227691</v>
      </c>
      <c r="K96" s="267"/>
      <c r="L96" s="267"/>
      <c r="M96" s="267"/>
      <c r="R96" s="267"/>
      <c r="S96" s="267"/>
      <c r="T96" s="267"/>
      <c r="U96" s="267"/>
      <c r="V96" s="267"/>
      <c r="W96" s="267"/>
      <c r="X96" s="7" t="s">
        <v>139</v>
      </c>
      <c r="Y96" s="7"/>
      <c r="Z96" s="150"/>
      <c r="AA96" s="142"/>
      <c r="AB96" s="142"/>
      <c r="AC96" s="142"/>
      <c r="AD96" s="142"/>
      <c r="AE96" s="142"/>
      <c r="AF96" s="142"/>
      <c r="AG96" s="142"/>
      <c r="AH96" s="142"/>
    </row>
    <row r="97" spans="1:143" s="1" customFormat="1" ht="26.25" hidden="1" customHeight="1">
      <c r="A97" s="268" t="s">
        <v>290</v>
      </c>
      <c r="C97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69"/>
      <c r="Q97" s="269"/>
      <c r="R97" s="269"/>
      <c r="S97" s="269"/>
      <c r="T97" s="269"/>
      <c r="U97" s="269"/>
      <c r="V97" s="269"/>
      <c r="W97" s="269"/>
      <c r="X97" s="270" t="s">
        <v>198</v>
      </c>
      <c r="Y97" s="270"/>
      <c r="Z97" s="58"/>
      <c r="AA97" s="271"/>
      <c r="AB97" s="58"/>
      <c r="AC97" s="58"/>
      <c r="AD97" s="272"/>
      <c r="AE97" s="272"/>
      <c r="AF97" s="272"/>
      <c r="AG97" s="272"/>
      <c r="AH97" s="272"/>
    </row>
    <row r="98" spans="1:143" ht="18.75" hidden="1" customHeight="1">
      <c r="J98" s="273">
        <f>SUM(J64:J88)</f>
        <v>53496037805</v>
      </c>
      <c r="K98" s="273">
        <f>SUM(K64:K88)</f>
        <v>54165796120</v>
      </c>
      <c r="L98" s="273">
        <f>SUM(L63:L88)</f>
        <v>53492975000</v>
      </c>
      <c r="M98" s="273">
        <f>SUM(M63:M88)</f>
        <v>54162733315</v>
      </c>
      <c r="R98" s="274"/>
      <c r="S98" s="274"/>
      <c r="T98" s="274"/>
      <c r="U98" s="274"/>
      <c r="V98" s="274"/>
      <c r="W98" s="274"/>
      <c r="X98" s="275"/>
      <c r="Y98" s="276"/>
      <c r="Z98" s="58"/>
      <c r="AA98" s="271"/>
      <c r="AB98" s="58"/>
      <c r="AC98" s="58"/>
      <c r="AD98" s="271">
        <f>AB98+AC98</f>
        <v>0</v>
      </c>
      <c r="AE98" s="58"/>
      <c r="AF98" s="58"/>
      <c r="AG98" s="58"/>
      <c r="AH98" s="58"/>
    </row>
    <row r="99" spans="1:143" ht="18.75" hidden="1" customHeight="1">
      <c r="A99" s="57"/>
      <c r="J99" s="277"/>
      <c r="K99" s="277"/>
      <c r="L99" s="273">
        <f>J98-L98</f>
        <v>3062805</v>
      </c>
      <c r="M99" s="273">
        <f>K98-M98</f>
        <v>3062805</v>
      </c>
      <c r="R99" s="278"/>
      <c r="S99" s="278"/>
      <c r="T99" s="278"/>
      <c r="U99" s="278"/>
      <c r="V99" s="278"/>
      <c r="W99" s="278"/>
      <c r="X99" s="279"/>
      <c r="Z99" s="58"/>
      <c r="AA99" s="271"/>
      <c r="AB99" s="58"/>
      <c r="AC99" s="58"/>
      <c r="AD99" s="58"/>
      <c r="AE99" s="58"/>
      <c r="AF99" s="58"/>
      <c r="AG99" s="58"/>
      <c r="AH99" s="58"/>
    </row>
    <row r="100" spans="1:143" ht="18.75" hidden="1" customHeight="1">
      <c r="A100" s="276"/>
      <c r="R100" s="280"/>
      <c r="S100" s="280"/>
      <c r="T100" s="280"/>
      <c r="U100" s="280"/>
      <c r="V100" s="280"/>
      <c r="W100" s="280"/>
      <c r="X100" s="275"/>
      <c r="Z100" s="58"/>
      <c r="AA100" s="271"/>
      <c r="AB100" s="58"/>
      <c r="AC100" s="58"/>
      <c r="AD100" s="58"/>
      <c r="AE100" s="58"/>
      <c r="AF100" s="58"/>
      <c r="AG100" s="58"/>
      <c r="AH100" s="58"/>
    </row>
    <row r="101" spans="1:143" ht="18.75" hidden="1" customHeight="1">
      <c r="X101" s="279"/>
      <c r="Z101" s="58"/>
      <c r="AA101" s="271"/>
      <c r="AB101" s="58"/>
      <c r="AC101" s="58"/>
      <c r="AD101" s="58"/>
      <c r="AE101" s="58"/>
      <c r="AF101" s="58"/>
      <c r="AG101" s="58"/>
      <c r="AH101" s="58"/>
    </row>
    <row r="102" spans="1:143" s="132" customFormat="1" ht="18.75" hidden="1" customHeight="1">
      <c r="A102" s="281" t="s">
        <v>291</v>
      </c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267"/>
      <c r="S102" s="267"/>
      <c r="T102" s="267"/>
      <c r="U102" s="267"/>
      <c r="V102" s="267"/>
      <c r="W102" s="267"/>
      <c r="X102" s="282" t="s">
        <v>137</v>
      </c>
      <c r="Y102" s="283"/>
      <c r="Z102" s="58"/>
      <c r="AA102" s="271"/>
      <c r="AB102" s="58"/>
      <c r="AC102" s="58"/>
      <c r="AD102" s="284"/>
      <c r="AE102" s="284"/>
      <c r="AF102" s="284"/>
      <c r="AG102" s="284"/>
      <c r="AH102" s="284"/>
    </row>
    <row r="103" spans="1:143" s="137" customFormat="1" ht="18" customHeight="1">
      <c r="A103" s="1" t="s">
        <v>0</v>
      </c>
      <c r="B103" s="81"/>
      <c r="C103" s="136" t="s">
        <v>205</v>
      </c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</row>
    <row r="104" spans="1:143" s="137" customFormat="1" ht="16.5" customHeight="1">
      <c r="A104" s="3" t="s">
        <v>2</v>
      </c>
      <c r="B104" s="82"/>
      <c r="C104" s="4" t="s">
        <v>3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143" s="137" customFormat="1" ht="19.5" customHeight="1">
      <c r="A105"/>
      <c r="B105" s="81"/>
      <c r="C105" s="4" t="s">
        <v>4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143" s="137" customFormat="1" ht="13.5" customHeight="1">
      <c r="A106"/>
      <c r="B106" s="81"/>
      <c r="C106"/>
      <c r="D106" s="138"/>
      <c r="E106" s="138"/>
      <c r="F106" s="138"/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8"/>
      <c r="X106"/>
      <c r="Y106"/>
    </row>
    <row r="107" spans="1:143" s="137" customFormat="1" ht="28.5" customHeight="1">
      <c r="A107" s="139" t="s">
        <v>206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</row>
    <row r="108" spans="1:143" s="137" customFormat="1" ht="21" customHeight="1">
      <c r="A108" s="140" t="s">
        <v>294</v>
      </c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</row>
    <row r="109" spans="1:143" s="137" customFormat="1" ht="28.5" customHeight="1" thickBot="1">
      <c r="A109"/>
      <c r="B109" s="81"/>
      <c r="C109"/>
      <c r="D109" s="138"/>
      <c r="E109" s="138"/>
      <c r="F109" s="138"/>
      <c r="G109" s="138"/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41" t="s">
        <v>147</v>
      </c>
      <c r="Y109" s="141"/>
      <c r="Z109" s="142"/>
      <c r="AA109" s="143"/>
      <c r="AB109" s="142"/>
      <c r="AC109" s="142"/>
    </row>
    <row r="110" spans="1:143" s="150" customFormat="1" ht="36" customHeight="1" thickTop="1">
      <c r="A110" s="144" t="s">
        <v>125</v>
      </c>
      <c r="B110" s="145" t="s">
        <v>208</v>
      </c>
      <c r="C110" s="146" t="s">
        <v>9</v>
      </c>
      <c r="D110" s="147" t="s">
        <v>209</v>
      </c>
      <c r="E110" s="147"/>
      <c r="F110" s="147"/>
      <c r="G110" s="147"/>
      <c r="H110" s="147"/>
      <c r="I110" s="148" t="s">
        <v>210</v>
      </c>
      <c r="J110" s="148"/>
      <c r="K110" s="148"/>
      <c r="L110" s="148"/>
      <c r="M110" s="148"/>
      <c r="N110" s="148" t="s">
        <v>211</v>
      </c>
      <c r="O110" s="148"/>
      <c r="P110" s="148"/>
      <c r="Q110" s="148"/>
      <c r="R110" s="148"/>
      <c r="S110" s="148" t="s">
        <v>212</v>
      </c>
      <c r="T110" s="148"/>
      <c r="U110" s="148"/>
      <c r="V110" s="148"/>
      <c r="W110" s="148"/>
      <c r="X110" s="61" t="s">
        <v>213</v>
      </c>
      <c r="Y110" s="149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2"/>
      <c r="BD110" s="142"/>
      <c r="BE110" s="142"/>
      <c r="BF110" s="142"/>
      <c r="BG110" s="142"/>
      <c r="BH110" s="142"/>
      <c r="BI110" s="142"/>
      <c r="BJ110" s="142"/>
      <c r="BK110" s="142"/>
      <c r="BL110" s="142"/>
      <c r="BM110" s="142"/>
      <c r="BN110" s="142"/>
      <c r="BO110" s="142"/>
      <c r="BP110" s="142"/>
      <c r="BQ110" s="142"/>
      <c r="BR110" s="142"/>
      <c r="BS110" s="142"/>
      <c r="BT110" s="142"/>
      <c r="BU110" s="142"/>
      <c r="BV110" s="142"/>
      <c r="BW110" s="142"/>
      <c r="BX110" s="142"/>
      <c r="BY110" s="142"/>
      <c r="BZ110" s="142"/>
      <c r="CA110" s="142"/>
      <c r="CB110" s="142"/>
      <c r="CC110" s="142"/>
      <c r="CD110" s="142"/>
      <c r="CE110" s="142"/>
      <c r="CF110" s="142"/>
      <c r="CG110" s="142"/>
      <c r="CH110" s="142"/>
      <c r="CI110" s="142"/>
      <c r="CJ110" s="142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142"/>
      <c r="DJ110" s="142"/>
      <c r="DK110" s="142"/>
      <c r="DL110" s="142"/>
      <c r="DM110" s="142"/>
      <c r="DN110" s="142"/>
      <c r="DO110" s="142"/>
      <c r="DP110" s="142"/>
      <c r="DQ110" s="142"/>
      <c r="DR110" s="142"/>
      <c r="DS110" s="142"/>
      <c r="DT110" s="142"/>
      <c r="DU110" s="142"/>
      <c r="DV110" s="142"/>
      <c r="DW110" s="142"/>
      <c r="DX110" s="142"/>
      <c r="DY110" s="142"/>
      <c r="DZ110" s="142"/>
      <c r="EA110" s="142"/>
      <c r="EB110" s="142"/>
      <c r="EC110" s="142"/>
      <c r="ED110" s="142"/>
      <c r="EE110" s="142"/>
      <c r="EF110" s="142"/>
      <c r="EG110" s="142"/>
      <c r="EH110" s="142"/>
      <c r="EI110" s="142"/>
      <c r="EJ110" s="142"/>
      <c r="EK110" s="142"/>
      <c r="EL110" s="142"/>
      <c r="EM110" s="142"/>
    </row>
    <row r="111" spans="1:143" s="150" customFormat="1" ht="21.75" customHeight="1">
      <c r="A111" s="151"/>
      <c r="B111" s="152"/>
      <c r="C111" s="93"/>
      <c r="D111" s="153"/>
      <c r="E111" s="153"/>
      <c r="F111" s="153"/>
      <c r="G111" s="153"/>
      <c r="H111" s="153"/>
      <c r="I111" s="153"/>
      <c r="J111" s="153"/>
      <c r="K111" s="153"/>
      <c r="L111" s="153"/>
      <c r="M111" s="153"/>
      <c r="N111" s="153"/>
      <c r="O111" s="153"/>
      <c r="P111" s="153"/>
      <c r="Q111" s="153"/>
      <c r="R111" s="153"/>
      <c r="S111" s="153"/>
      <c r="T111" s="153"/>
      <c r="U111" s="153"/>
      <c r="V111" s="153"/>
      <c r="W111" s="153"/>
      <c r="X111" s="154" t="s">
        <v>151</v>
      </c>
      <c r="Y111" s="155" t="s">
        <v>152</v>
      </c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142"/>
      <c r="AM111" s="142"/>
      <c r="AN111" s="142"/>
      <c r="AO111" s="142"/>
      <c r="AP111" s="142"/>
      <c r="AQ111" s="142"/>
      <c r="AR111" s="142"/>
      <c r="AS111" s="142"/>
      <c r="AT111" s="142"/>
      <c r="AU111" s="142"/>
      <c r="AV111" s="142"/>
      <c r="AW111" s="142"/>
      <c r="AX111" s="142"/>
      <c r="AY111" s="142"/>
      <c r="AZ111" s="142"/>
      <c r="BA111" s="142"/>
      <c r="BB111" s="142"/>
      <c r="BC111" s="142"/>
      <c r="BD111" s="142"/>
      <c r="BE111" s="142"/>
      <c r="BF111" s="142"/>
      <c r="BG111" s="142"/>
      <c r="BH111" s="142"/>
      <c r="BI111" s="142"/>
      <c r="BJ111" s="142"/>
      <c r="BK111" s="142"/>
      <c r="BL111" s="142"/>
      <c r="BM111" s="142"/>
      <c r="BN111" s="142"/>
      <c r="BO111" s="142"/>
      <c r="BP111" s="142"/>
      <c r="BQ111" s="142"/>
      <c r="BR111" s="142"/>
      <c r="BS111" s="142"/>
      <c r="BT111" s="142"/>
      <c r="BU111" s="142"/>
      <c r="BV111" s="142"/>
      <c r="BW111" s="142"/>
      <c r="BX111" s="142"/>
      <c r="BY111" s="142"/>
      <c r="BZ111" s="142"/>
      <c r="CA111" s="142"/>
      <c r="CB111" s="142"/>
      <c r="CC111" s="142"/>
      <c r="CD111" s="142"/>
      <c r="CE111" s="142"/>
      <c r="CF111" s="142"/>
      <c r="CG111" s="142"/>
      <c r="CH111" s="142"/>
      <c r="CI111" s="142"/>
      <c r="CJ111" s="142"/>
      <c r="CK111" s="142"/>
      <c r="CL111" s="142"/>
      <c r="CM111" s="142"/>
      <c r="CN111" s="142"/>
      <c r="CO111" s="142"/>
      <c r="CP111" s="142"/>
      <c r="CQ111" s="142"/>
      <c r="CR111" s="142"/>
      <c r="CS111" s="142"/>
      <c r="CT111" s="142"/>
      <c r="CU111" s="142"/>
      <c r="CV111" s="142"/>
      <c r="CW111" s="142"/>
      <c r="CX111" s="142"/>
      <c r="CY111" s="142"/>
      <c r="CZ111" s="142"/>
      <c r="DA111" s="142"/>
      <c r="DB111" s="142"/>
      <c r="DC111" s="142"/>
      <c r="DD111" s="142"/>
      <c r="DE111" s="142"/>
      <c r="DF111" s="142"/>
      <c r="DG111" s="142"/>
      <c r="DH111" s="142"/>
      <c r="DI111" s="142"/>
      <c r="DJ111" s="142"/>
      <c r="DK111" s="142"/>
      <c r="DL111" s="142"/>
      <c r="DM111" s="142"/>
      <c r="DN111" s="142"/>
      <c r="DO111" s="142"/>
      <c r="DP111" s="142"/>
      <c r="DQ111" s="142"/>
      <c r="DR111" s="142"/>
      <c r="DS111" s="142"/>
      <c r="DT111" s="142"/>
      <c r="DU111" s="142"/>
      <c r="DV111" s="142"/>
      <c r="DW111" s="142"/>
      <c r="DX111" s="142"/>
      <c r="DY111" s="142"/>
      <c r="DZ111" s="142"/>
      <c r="EA111" s="142"/>
      <c r="EB111" s="142"/>
      <c r="EC111" s="142"/>
      <c r="ED111" s="142"/>
      <c r="EE111" s="142"/>
      <c r="EF111" s="142"/>
      <c r="EG111" s="142"/>
      <c r="EH111" s="142"/>
      <c r="EI111" s="142"/>
      <c r="EJ111" s="142"/>
      <c r="EK111" s="142"/>
      <c r="EL111" s="142"/>
      <c r="EM111" s="142"/>
    </row>
    <row r="112" spans="1:143" s="150" customFormat="1" ht="19.5" customHeight="1">
      <c r="A112" s="156">
        <v>1</v>
      </c>
      <c r="B112" s="97" t="s">
        <v>153</v>
      </c>
      <c r="C112" s="96">
        <v>3</v>
      </c>
      <c r="E112" s="157" t="s">
        <v>214</v>
      </c>
      <c r="F112" s="158"/>
      <c r="G112" s="159" t="s">
        <v>215</v>
      </c>
      <c r="H112" s="159"/>
      <c r="J112" s="157" t="s">
        <v>214</v>
      </c>
      <c r="K112" s="158"/>
      <c r="L112" s="159" t="s">
        <v>215</v>
      </c>
      <c r="M112" s="159"/>
      <c r="O112" s="157" t="s">
        <v>214</v>
      </c>
      <c r="P112" s="158"/>
      <c r="Q112" s="159" t="s">
        <v>215</v>
      </c>
      <c r="R112" s="159"/>
      <c r="T112" s="157" t="s">
        <v>214</v>
      </c>
      <c r="U112" s="158"/>
      <c r="V112" s="159" t="s">
        <v>215</v>
      </c>
      <c r="W112" s="159"/>
      <c r="X112" s="96">
        <v>4</v>
      </c>
      <c r="Y112" s="160">
        <v>5</v>
      </c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I112" s="142"/>
      <c r="BJ112" s="142"/>
      <c r="BK112" s="142"/>
      <c r="BL112" s="142"/>
      <c r="BM112" s="142"/>
      <c r="BN112" s="142"/>
      <c r="BO112" s="142"/>
      <c r="BP112" s="142"/>
      <c r="BQ112" s="142"/>
      <c r="BR112" s="142"/>
      <c r="BS112" s="142"/>
      <c r="BT112" s="142"/>
      <c r="BU112" s="142"/>
      <c r="BV112" s="142"/>
      <c r="BW112" s="142"/>
      <c r="BX112" s="142"/>
      <c r="BY112" s="142"/>
      <c r="BZ112" s="142"/>
      <c r="CA112" s="142"/>
      <c r="CB112" s="142"/>
      <c r="CC112" s="142"/>
      <c r="CD112" s="142"/>
      <c r="CE112" s="142"/>
      <c r="CF112" s="142"/>
      <c r="CG112" s="142"/>
      <c r="CH112" s="142"/>
      <c r="CI112" s="142"/>
      <c r="CJ112" s="142"/>
      <c r="CK112" s="142"/>
      <c r="CL112" s="142"/>
      <c r="CM112" s="142"/>
      <c r="CN112" s="142"/>
      <c r="CO112" s="142"/>
      <c r="CP112" s="142"/>
      <c r="CQ112" s="142"/>
      <c r="CR112" s="142"/>
      <c r="CS112" s="142"/>
      <c r="CT112" s="142"/>
      <c r="CU112" s="142"/>
      <c r="CV112" s="142"/>
      <c r="CW112" s="142"/>
      <c r="CX112" s="142"/>
      <c r="CY112" s="142"/>
      <c r="CZ112" s="142"/>
      <c r="DA112" s="142"/>
      <c r="DB112" s="142"/>
      <c r="DC112" s="142"/>
      <c r="DD112" s="142"/>
      <c r="DE112" s="142"/>
      <c r="DF112" s="142"/>
      <c r="DG112" s="142"/>
      <c r="DH112" s="142"/>
      <c r="DI112" s="142"/>
      <c r="DJ112" s="142"/>
      <c r="DK112" s="142"/>
      <c r="DL112" s="142"/>
      <c r="DM112" s="142"/>
      <c r="DN112" s="142"/>
      <c r="DO112" s="142"/>
      <c r="DP112" s="142"/>
      <c r="DQ112" s="142"/>
      <c r="DR112" s="142"/>
      <c r="DS112" s="142"/>
      <c r="DT112" s="142"/>
      <c r="DU112" s="142"/>
      <c r="DV112" s="142"/>
      <c r="DW112" s="142"/>
      <c r="DX112" s="142"/>
      <c r="DY112" s="142"/>
      <c r="DZ112" s="142"/>
      <c r="EA112" s="142"/>
      <c r="EB112" s="142"/>
      <c r="EC112" s="142"/>
      <c r="ED112" s="142"/>
      <c r="EE112" s="142"/>
      <c r="EF112" s="142"/>
      <c r="EG112" s="142"/>
      <c r="EH112" s="142"/>
      <c r="EI112" s="142"/>
      <c r="EJ112" s="142"/>
      <c r="EK112" s="142"/>
      <c r="EL112" s="142"/>
      <c r="EM112" s="142"/>
    </row>
    <row r="113" spans="1:143" s="150" customFormat="1" ht="22.5" customHeight="1">
      <c r="A113" s="161" t="s">
        <v>216</v>
      </c>
      <c r="B113" s="162"/>
      <c r="C113" s="163"/>
      <c r="D113" s="164" t="s">
        <v>217</v>
      </c>
      <c r="E113" s="165" t="s">
        <v>218</v>
      </c>
      <c r="F113" s="165" t="s">
        <v>219</v>
      </c>
      <c r="G113" s="165" t="s">
        <v>220</v>
      </c>
      <c r="H113" s="165" t="s">
        <v>221</v>
      </c>
      <c r="I113" s="164" t="s">
        <v>217</v>
      </c>
      <c r="J113" s="165" t="s">
        <v>218</v>
      </c>
      <c r="K113" s="165" t="s">
        <v>219</v>
      </c>
      <c r="L113" s="165" t="s">
        <v>220</v>
      </c>
      <c r="M113" s="165" t="s">
        <v>221</v>
      </c>
      <c r="N113" s="164" t="s">
        <v>217</v>
      </c>
      <c r="O113" s="165" t="s">
        <v>218</v>
      </c>
      <c r="P113" s="165" t="s">
        <v>219</v>
      </c>
      <c r="Q113" s="165" t="s">
        <v>220</v>
      </c>
      <c r="R113" s="165" t="s">
        <v>221</v>
      </c>
      <c r="S113" s="164" t="s">
        <v>217</v>
      </c>
      <c r="T113" s="165" t="s">
        <v>218</v>
      </c>
      <c r="U113" s="165" t="s">
        <v>219</v>
      </c>
      <c r="V113" s="165" t="s">
        <v>220</v>
      </c>
      <c r="W113" s="165" t="s">
        <v>221</v>
      </c>
      <c r="X113" s="166"/>
      <c r="Y113" s="167"/>
      <c r="AA113" s="142"/>
      <c r="AB113" s="142"/>
      <c r="AC113" s="142"/>
      <c r="AD113" s="142"/>
      <c r="AE113" s="142"/>
      <c r="AF113" s="142"/>
      <c r="AG113" s="142"/>
      <c r="AH113" s="142"/>
      <c r="AI113" s="142"/>
      <c r="AJ113" s="142"/>
      <c r="AK113" s="142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I113" s="142"/>
      <c r="BJ113" s="142"/>
      <c r="BK113" s="142"/>
      <c r="BL113" s="142"/>
      <c r="BM113" s="142"/>
      <c r="BN113" s="142"/>
      <c r="BO113" s="142"/>
      <c r="BP113" s="142"/>
      <c r="BQ113" s="142"/>
      <c r="BR113" s="142"/>
      <c r="BS113" s="142"/>
      <c r="BT113" s="142"/>
      <c r="BU113" s="142"/>
      <c r="BV113" s="142"/>
      <c r="BW113" s="142"/>
      <c r="BX113" s="142"/>
      <c r="BY113" s="142"/>
      <c r="BZ113" s="142"/>
      <c r="CA113" s="142"/>
      <c r="CB113" s="142"/>
      <c r="CC113" s="142"/>
      <c r="CD113" s="142"/>
      <c r="CE113" s="142"/>
      <c r="CF113" s="142"/>
      <c r="CG113" s="142"/>
      <c r="CH113" s="142"/>
      <c r="CI113" s="142"/>
      <c r="CJ113" s="142"/>
      <c r="CK113" s="142"/>
      <c r="CL113" s="142"/>
      <c r="CM113" s="142"/>
      <c r="CN113" s="142"/>
      <c r="CO113" s="142"/>
      <c r="CP113" s="142"/>
      <c r="CQ113" s="142"/>
      <c r="CR113" s="142"/>
      <c r="CS113" s="142"/>
      <c r="CT113" s="142"/>
      <c r="CU113" s="142"/>
      <c r="CV113" s="142"/>
      <c r="CW113" s="142"/>
      <c r="CX113" s="142"/>
      <c r="CY113" s="142"/>
      <c r="CZ113" s="142"/>
      <c r="DA113" s="142"/>
      <c r="DB113" s="142"/>
      <c r="DC113" s="142"/>
      <c r="DD113" s="142"/>
      <c r="DE113" s="142"/>
      <c r="DF113" s="142"/>
      <c r="DG113" s="142"/>
      <c r="DH113" s="142"/>
      <c r="DI113" s="142"/>
      <c r="DJ113" s="142"/>
      <c r="DK113" s="142"/>
      <c r="DL113" s="142"/>
      <c r="DM113" s="142"/>
      <c r="DN113" s="142"/>
      <c r="DO113" s="142"/>
      <c r="DP113" s="142"/>
      <c r="DQ113" s="142"/>
      <c r="DR113" s="142"/>
      <c r="DS113" s="142"/>
      <c r="DT113" s="142"/>
      <c r="DU113" s="142"/>
      <c r="DV113" s="142"/>
      <c r="DW113" s="142"/>
      <c r="DX113" s="142"/>
      <c r="DY113" s="142"/>
      <c r="DZ113" s="142"/>
      <c r="EA113" s="142"/>
      <c r="EB113" s="142"/>
      <c r="EC113" s="142"/>
      <c r="ED113" s="142"/>
      <c r="EE113" s="142"/>
      <c r="EF113" s="142"/>
      <c r="EG113" s="142"/>
      <c r="EH113" s="142"/>
      <c r="EI113" s="142"/>
      <c r="EJ113" s="142"/>
      <c r="EK113" s="142"/>
      <c r="EL113" s="142"/>
      <c r="EM113" s="142"/>
    </row>
    <row r="114" spans="1:143" s="183" customFormat="1" ht="20.25" customHeight="1">
      <c r="A114" s="168" t="s">
        <v>222</v>
      </c>
      <c r="B114" s="169" t="s">
        <v>155</v>
      </c>
      <c r="C114" s="170"/>
      <c r="D114" s="177" t="s">
        <v>295</v>
      </c>
      <c r="E114" s="178">
        <v>4260000000</v>
      </c>
      <c r="F114" s="177">
        <v>0</v>
      </c>
      <c r="G114" s="173"/>
      <c r="H114" s="174"/>
      <c r="I114" s="177" t="s">
        <v>295</v>
      </c>
      <c r="J114" s="178">
        <v>0</v>
      </c>
      <c r="K114" s="178">
        <v>1730000000</v>
      </c>
      <c r="L114" s="175">
        <f>J115</f>
        <v>72907460524</v>
      </c>
      <c r="M114" s="176"/>
      <c r="N114" s="291" t="s">
        <v>225</v>
      </c>
      <c r="O114" s="292">
        <v>55438979827</v>
      </c>
      <c r="P114" s="292">
        <v>0</v>
      </c>
      <c r="Q114" s="176"/>
      <c r="R114" s="176"/>
      <c r="S114" s="179" t="s">
        <v>225</v>
      </c>
      <c r="T114" s="180"/>
      <c r="U114" s="180">
        <v>0</v>
      </c>
      <c r="V114" s="176"/>
      <c r="W114" s="175"/>
      <c r="X114" s="181">
        <f>V114+Q114+L114+G114</f>
        <v>72907460524</v>
      </c>
      <c r="Y114" s="182">
        <v>102819429344</v>
      </c>
      <c r="Z114" s="150"/>
      <c r="AA114" s="142"/>
      <c r="AB114" s="142"/>
      <c r="AC114" s="142"/>
      <c r="AD114" s="142"/>
      <c r="AE114" s="142"/>
      <c r="AF114" s="142"/>
      <c r="AG114" s="142"/>
      <c r="AH114" s="142"/>
    </row>
    <row r="115" spans="1:143" s="197" customFormat="1" ht="20.25" customHeight="1">
      <c r="A115" s="184" t="s">
        <v>226</v>
      </c>
      <c r="B115" s="185" t="s">
        <v>227</v>
      </c>
      <c r="C115" s="186"/>
      <c r="D115" s="293" t="s">
        <v>296</v>
      </c>
      <c r="E115" s="294">
        <v>0</v>
      </c>
      <c r="F115" s="294">
        <v>8105805</v>
      </c>
      <c r="G115" s="189"/>
      <c r="H115" s="190">
        <f>F115+F116+F117+F120+F127-E140</f>
        <v>4055967039</v>
      </c>
      <c r="I115" s="295" t="s">
        <v>229</v>
      </c>
      <c r="J115" s="296">
        <v>72907460524</v>
      </c>
      <c r="K115" s="296">
        <v>0</v>
      </c>
      <c r="L115" s="189"/>
      <c r="M115" s="190">
        <f>K116+K117+K118+K121+K133-M124-J140</f>
        <v>4501780857</v>
      </c>
      <c r="N115" s="291" t="s">
        <v>295</v>
      </c>
      <c r="O115" s="292">
        <v>0</v>
      </c>
      <c r="P115" s="292">
        <v>2530000000</v>
      </c>
      <c r="Q115" s="189"/>
      <c r="R115" s="190">
        <f>P116+P117+P118+P119+P120</f>
        <v>49405535491</v>
      </c>
      <c r="S115" s="193"/>
      <c r="T115" s="194"/>
      <c r="U115" s="194"/>
      <c r="V115" s="189"/>
      <c r="W115" s="190"/>
      <c r="X115" s="195">
        <f>-(W115+R115+M115+H115)-X116</f>
        <v>-51680644073</v>
      </c>
      <c r="Y115" s="196">
        <v>-85835329824</v>
      </c>
      <c r="Z115" s="150"/>
      <c r="AA115" s="142"/>
      <c r="AB115" s="142"/>
      <c r="AC115" s="142"/>
      <c r="AD115" s="142"/>
      <c r="AE115" s="142"/>
      <c r="AF115" s="142"/>
      <c r="AG115" s="142"/>
      <c r="AH115" s="142"/>
    </row>
    <row r="116" spans="1:143" s="206" customFormat="1" ht="20.25" customHeight="1">
      <c r="A116" s="198" t="s">
        <v>230</v>
      </c>
      <c r="B116" s="199" t="s">
        <v>158</v>
      </c>
      <c r="C116" s="200"/>
      <c r="D116" s="293" t="s">
        <v>297</v>
      </c>
      <c r="E116" s="294">
        <v>59948843</v>
      </c>
      <c r="F116" s="294">
        <v>3434837001</v>
      </c>
      <c r="G116" s="189"/>
      <c r="H116" s="189"/>
      <c r="I116" s="295" t="s">
        <v>296</v>
      </c>
      <c r="J116" s="296">
        <v>0</v>
      </c>
      <c r="K116" s="296">
        <v>14802041</v>
      </c>
      <c r="L116" s="189"/>
      <c r="M116" s="189"/>
      <c r="N116" s="297" t="s">
        <v>296</v>
      </c>
      <c r="O116" s="298">
        <v>0</v>
      </c>
      <c r="P116" s="298">
        <v>7598141</v>
      </c>
      <c r="Q116" s="189"/>
      <c r="R116" s="189"/>
      <c r="S116" s="203"/>
      <c r="T116" s="204"/>
      <c r="U116" s="204"/>
      <c r="V116" s="189"/>
      <c r="W116" s="189"/>
      <c r="X116" s="195">
        <f>-4806476192-1476163122</f>
        <v>-6282639314</v>
      </c>
      <c r="Y116" s="196">
        <v>-7682209565</v>
      </c>
      <c r="Z116" s="205"/>
      <c r="AA116" s="142"/>
      <c r="AB116" s="142"/>
      <c r="AC116" s="142"/>
      <c r="AD116" s="142"/>
      <c r="AE116" s="142"/>
      <c r="AF116" s="142"/>
      <c r="AG116" s="142"/>
      <c r="AH116" s="142"/>
    </row>
    <row r="117" spans="1:143" s="209" customFormat="1" ht="20.25" customHeight="1">
      <c r="A117" s="184" t="s">
        <v>232</v>
      </c>
      <c r="B117" s="185" t="s">
        <v>233</v>
      </c>
      <c r="C117" s="186"/>
      <c r="D117" s="293" t="s">
        <v>234</v>
      </c>
      <c r="E117" s="294">
        <v>66000000</v>
      </c>
      <c r="F117" s="294">
        <v>416134100</v>
      </c>
      <c r="G117" s="189"/>
      <c r="H117" s="190"/>
      <c r="I117" s="295" t="s">
        <v>297</v>
      </c>
      <c r="J117" s="296">
        <v>3062805</v>
      </c>
      <c r="K117" s="296">
        <v>2085672622</v>
      </c>
      <c r="L117" s="189"/>
      <c r="M117" s="190">
        <f>K131</f>
        <v>10496171459</v>
      </c>
      <c r="N117" s="297" t="s">
        <v>297</v>
      </c>
      <c r="O117" s="298">
        <v>0</v>
      </c>
      <c r="P117" s="298">
        <v>28455469276</v>
      </c>
      <c r="Q117" s="189"/>
      <c r="R117" s="190"/>
      <c r="S117" s="207"/>
      <c r="T117" s="208"/>
      <c r="U117" s="208"/>
      <c r="V117" s="189"/>
      <c r="W117" s="190"/>
      <c r="X117" s="195">
        <f>-(W117+R117+M117+H117)</f>
        <v>-10496171459</v>
      </c>
      <c r="Y117" s="196">
        <v>-10239885746</v>
      </c>
      <c r="Z117" s="150"/>
      <c r="AA117" s="142"/>
      <c r="AB117" s="142"/>
      <c r="AC117" s="142"/>
      <c r="AD117" s="142"/>
      <c r="AE117" s="142"/>
      <c r="AF117" s="142"/>
      <c r="AG117" s="142"/>
      <c r="AH117" s="142"/>
    </row>
    <row r="118" spans="1:143" s="209" customFormat="1" ht="20.25" customHeight="1">
      <c r="A118" s="184" t="s">
        <v>235</v>
      </c>
      <c r="B118" s="185" t="s">
        <v>236</v>
      </c>
      <c r="C118" s="186"/>
      <c r="D118" s="293" t="s">
        <v>298</v>
      </c>
      <c r="E118" s="294">
        <v>0</v>
      </c>
      <c r="F118" s="294">
        <v>40095000</v>
      </c>
      <c r="G118" s="189"/>
      <c r="H118" s="190"/>
      <c r="I118" s="295" t="s">
        <v>234</v>
      </c>
      <c r="J118" s="296">
        <v>0</v>
      </c>
      <c r="K118" s="296">
        <v>28685694</v>
      </c>
      <c r="L118" s="189"/>
      <c r="M118" s="190">
        <v>0</v>
      </c>
      <c r="N118" s="297" t="s">
        <v>234</v>
      </c>
      <c r="O118" s="298">
        <v>0</v>
      </c>
      <c r="P118" s="298">
        <v>31709256</v>
      </c>
      <c r="Q118" s="189"/>
      <c r="R118" s="190"/>
      <c r="S118" s="207"/>
      <c r="T118" s="208"/>
      <c r="U118" s="208"/>
      <c r="V118" s="189"/>
      <c r="W118" s="190"/>
      <c r="X118" s="195">
        <f>-(W118+R118+M118+H118)</f>
        <v>0</v>
      </c>
      <c r="Y118" s="196">
        <v>-52784275</v>
      </c>
      <c r="Z118" s="150"/>
      <c r="AA118" s="142"/>
      <c r="AB118" s="142"/>
      <c r="AC118" s="142"/>
      <c r="AD118" s="142"/>
      <c r="AE118" s="142"/>
      <c r="AF118" s="142"/>
      <c r="AG118" s="142"/>
      <c r="AH118" s="142"/>
    </row>
    <row r="119" spans="1:143" ht="20.25" customHeight="1">
      <c r="A119" s="168" t="s">
        <v>238</v>
      </c>
      <c r="B119" s="169" t="s">
        <v>239</v>
      </c>
      <c r="C119" s="210"/>
      <c r="D119" s="293" t="s">
        <v>299</v>
      </c>
      <c r="E119" s="294">
        <v>0</v>
      </c>
      <c r="F119" s="294">
        <v>63670000</v>
      </c>
      <c r="G119" s="175">
        <f>E117+E120+E122+E116+E123-E140</f>
        <v>230378000</v>
      </c>
      <c r="H119" s="176"/>
      <c r="I119" s="295" t="s">
        <v>298</v>
      </c>
      <c r="J119" s="296">
        <v>17865500</v>
      </c>
      <c r="K119" s="296">
        <v>0</v>
      </c>
      <c r="L119" s="211">
        <f>J119+J121+J127+J129</f>
        <v>607597500</v>
      </c>
      <c r="M119" s="176"/>
      <c r="N119" s="297" t="s">
        <v>237</v>
      </c>
      <c r="O119" s="298">
        <v>0</v>
      </c>
      <c r="P119" s="298">
        <v>20860257440</v>
      </c>
      <c r="Q119" s="176"/>
      <c r="R119" s="176"/>
      <c r="S119" s="212"/>
      <c r="T119" s="213"/>
      <c r="U119" s="213"/>
      <c r="V119" s="176"/>
      <c r="W119" s="176"/>
      <c r="X119" s="181">
        <f>V119+Q119+L119+G119</f>
        <v>837975500</v>
      </c>
      <c r="Y119" s="182">
        <v>756709871</v>
      </c>
      <c r="Z119" s="150"/>
      <c r="AA119" s="142"/>
      <c r="AB119" s="142"/>
      <c r="AC119" s="142"/>
      <c r="AD119" s="142"/>
      <c r="AE119" s="142"/>
      <c r="AF119" s="142"/>
      <c r="AG119" s="142"/>
      <c r="AH119" s="142"/>
    </row>
    <row r="120" spans="1:143" s="209" customFormat="1" ht="20.25" customHeight="1">
      <c r="A120" s="214" t="s">
        <v>242</v>
      </c>
      <c r="B120" s="185" t="s">
        <v>243</v>
      </c>
      <c r="C120" s="215"/>
      <c r="D120" s="293" t="s">
        <v>237</v>
      </c>
      <c r="E120" s="294">
        <v>130000000</v>
      </c>
      <c r="F120" s="294">
        <v>164298000</v>
      </c>
      <c r="G120" s="189"/>
      <c r="H120" s="190">
        <f>F118+F119+F121+F125+F123+F124+F126+F128</f>
        <v>513421635</v>
      </c>
      <c r="I120" s="295" t="s">
        <v>241</v>
      </c>
      <c r="J120" s="296">
        <v>0</v>
      </c>
      <c r="K120" s="296">
        <v>55438979827</v>
      </c>
      <c r="L120" s="189"/>
      <c r="M120" s="190">
        <f>K127+K122+K123+K124+K125+K126+K132+K134</f>
        <v>2044261101</v>
      </c>
      <c r="N120" s="297" t="s">
        <v>245</v>
      </c>
      <c r="O120" s="298">
        <v>0</v>
      </c>
      <c r="P120" s="298">
        <v>50501378</v>
      </c>
      <c r="Q120" s="189"/>
      <c r="R120" s="190">
        <f>P121</f>
        <v>22665070</v>
      </c>
      <c r="S120" s="207"/>
      <c r="T120" s="208"/>
      <c r="U120" s="208"/>
      <c r="V120" s="189"/>
      <c r="W120" s="190"/>
      <c r="X120" s="195">
        <f>-(W120+R120+M120+H120)</f>
        <v>-2580347806</v>
      </c>
      <c r="Y120" s="196">
        <v>-4043088467</v>
      </c>
      <c r="Z120" s="150"/>
      <c r="AA120" s="142"/>
      <c r="AB120" s="142"/>
      <c r="AC120" s="142"/>
      <c r="AD120" s="142"/>
      <c r="AE120" s="142"/>
      <c r="AF120" s="142"/>
      <c r="AG120" s="142"/>
      <c r="AH120" s="142"/>
    </row>
    <row r="121" spans="1:143" s="183" customFormat="1" ht="22.5" customHeight="1">
      <c r="A121" s="216" t="s">
        <v>246</v>
      </c>
      <c r="B121" s="169" t="s">
        <v>165</v>
      </c>
      <c r="C121" s="170"/>
      <c r="D121" s="293" t="s">
        <v>240</v>
      </c>
      <c r="E121" s="294">
        <v>0</v>
      </c>
      <c r="F121" s="294">
        <v>6866000</v>
      </c>
      <c r="G121" s="176"/>
      <c r="H121" s="176"/>
      <c r="I121" s="295" t="s">
        <v>237</v>
      </c>
      <c r="J121" s="296">
        <v>350000000</v>
      </c>
      <c r="K121" s="296">
        <v>2380661260</v>
      </c>
      <c r="L121" s="176"/>
      <c r="M121" s="176"/>
      <c r="N121" s="297" t="s">
        <v>259</v>
      </c>
      <c r="O121" s="298">
        <v>0</v>
      </c>
      <c r="P121" s="298">
        <v>22665070</v>
      </c>
      <c r="Q121" s="176"/>
      <c r="R121" s="176"/>
      <c r="S121" s="212"/>
      <c r="T121" s="213"/>
      <c r="U121" s="213"/>
      <c r="V121" s="176"/>
      <c r="W121" s="176"/>
      <c r="X121" s="217">
        <f>SUM(X114:X120)</f>
        <v>2705633372</v>
      </c>
      <c r="Y121" s="218">
        <v>-4277158662</v>
      </c>
      <c r="Z121" s="150"/>
      <c r="AA121" s="142"/>
      <c r="AB121" s="142"/>
      <c r="AC121" s="142"/>
      <c r="AD121" s="142"/>
      <c r="AE121" s="142"/>
      <c r="AF121" s="142"/>
      <c r="AG121" s="142"/>
      <c r="AH121" s="142"/>
    </row>
    <row r="122" spans="1:143" s="183" customFormat="1" ht="20.25" customHeight="1">
      <c r="A122" s="216"/>
      <c r="B122" s="219"/>
      <c r="C122" s="170"/>
      <c r="D122" s="293" t="s">
        <v>244</v>
      </c>
      <c r="E122" s="294">
        <v>3378000</v>
      </c>
      <c r="F122" s="294">
        <v>0</v>
      </c>
      <c r="G122" s="176"/>
      <c r="H122" s="176"/>
      <c r="I122" s="295" t="s">
        <v>248</v>
      </c>
      <c r="J122" s="296">
        <v>0</v>
      </c>
      <c r="K122" s="296">
        <v>900616634</v>
      </c>
      <c r="L122" s="176"/>
      <c r="M122" s="176"/>
      <c r="N122" s="212"/>
      <c r="O122" s="213"/>
      <c r="P122" s="213"/>
      <c r="Q122" s="176"/>
      <c r="R122" s="176"/>
      <c r="S122" s="212"/>
      <c r="T122" s="213"/>
      <c r="U122" s="213"/>
      <c r="V122" s="176"/>
      <c r="W122" s="176"/>
      <c r="X122" s="181"/>
      <c r="Y122" s="182"/>
      <c r="Z122" s="150"/>
      <c r="AA122" s="142"/>
      <c r="AB122" s="142"/>
      <c r="AC122" s="142"/>
      <c r="AD122" s="142"/>
      <c r="AE122" s="142"/>
      <c r="AF122" s="142"/>
      <c r="AG122" s="142"/>
      <c r="AH122" s="142"/>
    </row>
    <row r="123" spans="1:143" ht="22.5" customHeight="1">
      <c r="A123" s="220" t="s">
        <v>251</v>
      </c>
      <c r="B123" s="169"/>
      <c r="C123" s="170"/>
      <c r="D123" s="293" t="s">
        <v>247</v>
      </c>
      <c r="E123" s="294">
        <v>1000000</v>
      </c>
      <c r="F123" s="294">
        <v>244000000</v>
      </c>
      <c r="G123" s="176"/>
      <c r="H123" s="176"/>
      <c r="I123" s="295" t="s">
        <v>250</v>
      </c>
      <c r="J123" s="296">
        <v>0</v>
      </c>
      <c r="K123" s="296">
        <v>3000000</v>
      </c>
      <c r="L123" s="176"/>
      <c r="M123" s="176"/>
      <c r="N123" s="212"/>
      <c r="O123" s="213"/>
      <c r="P123" s="213"/>
      <c r="Q123" s="176"/>
      <c r="R123" s="176"/>
      <c r="S123" s="212"/>
      <c r="T123" s="213"/>
      <c r="U123" s="213"/>
      <c r="V123" s="176"/>
      <c r="W123" s="176"/>
      <c r="X123" s="181"/>
      <c r="Y123" s="182"/>
      <c r="Z123" s="150"/>
      <c r="AA123" s="142"/>
      <c r="AB123" s="142"/>
      <c r="AC123" s="142"/>
      <c r="AD123" s="142"/>
      <c r="AE123" s="142"/>
      <c r="AF123" s="142"/>
      <c r="AG123" s="142"/>
      <c r="AH123" s="142"/>
    </row>
    <row r="124" spans="1:143" s="206" customFormat="1" ht="34.5" customHeight="1">
      <c r="A124" s="221" t="s">
        <v>254</v>
      </c>
      <c r="B124" s="199" t="s">
        <v>167</v>
      </c>
      <c r="C124" s="200"/>
      <c r="D124" s="293" t="s">
        <v>249</v>
      </c>
      <c r="E124" s="294">
        <v>0</v>
      </c>
      <c r="F124" s="294">
        <v>24500000</v>
      </c>
      <c r="G124" s="189"/>
      <c r="H124" s="190"/>
      <c r="I124" s="295" t="s">
        <v>300</v>
      </c>
      <c r="J124" s="296">
        <v>0</v>
      </c>
      <c r="K124" s="296">
        <v>42750000</v>
      </c>
      <c r="L124" s="189"/>
      <c r="M124" s="299">
        <v>16818182</v>
      </c>
      <c r="N124" s="203"/>
      <c r="O124" s="222"/>
      <c r="P124" s="222"/>
      <c r="Q124" s="189"/>
      <c r="R124" s="190"/>
      <c r="S124" s="203"/>
      <c r="T124" s="222"/>
      <c r="U124" s="222"/>
      <c r="V124" s="189"/>
      <c r="W124" s="190">
        <f>U115</f>
        <v>0</v>
      </c>
      <c r="X124" s="195">
        <f>-(W124+R124+M124+H124)</f>
        <v>-16818182</v>
      </c>
      <c r="Y124" s="196">
        <v>-23136363</v>
      </c>
      <c r="Z124" s="150"/>
      <c r="AA124" s="142"/>
      <c r="AB124" s="142"/>
      <c r="AC124" s="142"/>
      <c r="AD124" s="142"/>
      <c r="AE124" s="142"/>
      <c r="AF124" s="142"/>
      <c r="AG124" s="142"/>
      <c r="AH124" s="142"/>
    </row>
    <row r="125" spans="1:143" ht="34.5" customHeight="1">
      <c r="A125" s="223" t="s">
        <v>257</v>
      </c>
      <c r="B125" s="169" t="s">
        <v>170</v>
      </c>
      <c r="C125" s="170"/>
      <c r="D125" s="293" t="s">
        <v>252</v>
      </c>
      <c r="E125" s="294">
        <v>0</v>
      </c>
      <c r="F125" s="294">
        <v>10680818</v>
      </c>
      <c r="G125" s="175"/>
      <c r="H125" s="176"/>
      <c r="I125" s="295" t="s">
        <v>253</v>
      </c>
      <c r="J125" s="296">
        <v>0</v>
      </c>
      <c r="K125" s="296">
        <v>540315578</v>
      </c>
      <c r="L125" s="175"/>
      <c r="M125" s="176"/>
      <c r="N125" s="212"/>
      <c r="O125" s="224"/>
      <c r="P125" s="224"/>
      <c r="Q125" s="176"/>
      <c r="R125" s="176"/>
      <c r="S125" s="212"/>
      <c r="T125" s="224"/>
      <c r="U125" s="224"/>
      <c r="V125" s="176"/>
      <c r="W125" s="176"/>
      <c r="X125" s="181">
        <f>V125+Q125+L125+G125</f>
        <v>0</v>
      </c>
      <c r="Y125" s="182">
        <v>800000000</v>
      </c>
      <c r="Z125" s="150"/>
      <c r="AA125" s="142"/>
      <c r="AB125" s="142"/>
      <c r="AC125" s="142"/>
      <c r="AD125" s="142"/>
      <c r="AE125" s="142"/>
      <c r="AF125" s="142"/>
      <c r="AG125" s="142"/>
      <c r="AH125" s="142"/>
    </row>
    <row r="126" spans="1:143" s="209" customFormat="1" ht="20.25" customHeight="1">
      <c r="A126" s="184" t="s">
        <v>258</v>
      </c>
      <c r="B126" s="185" t="s">
        <v>173</v>
      </c>
      <c r="C126" s="186"/>
      <c r="D126" s="293" t="s">
        <v>255</v>
      </c>
      <c r="E126" s="294">
        <v>0</v>
      </c>
      <c r="F126" s="294">
        <v>5448455</v>
      </c>
      <c r="G126" s="189"/>
      <c r="H126" s="190"/>
      <c r="I126" s="295" t="s">
        <v>256</v>
      </c>
      <c r="J126" s="296">
        <v>0</v>
      </c>
      <c r="K126" s="296">
        <v>59684422</v>
      </c>
      <c r="L126" s="189"/>
      <c r="M126" s="190"/>
      <c r="N126" s="207"/>
      <c r="O126" s="225"/>
      <c r="P126" s="225"/>
      <c r="Q126" s="189"/>
      <c r="R126" s="190"/>
      <c r="S126" s="207"/>
      <c r="T126" s="225"/>
      <c r="U126" s="225"/>
      <c r="V126" s="189"/>
      <c r="W126" s="190"/>
      <c r="X126" s="195">
        <f>-(W126+R126+M126+H126)</f>
        <v>0</v>
      </c>
      <c r="Y126" s="196">
        <v>0</v>
      </c>
      <c r="Z126" s="150"/>
      <c r="AA126" s="142"/>
      <c r="AB126" s="142"/>
      <c r="AC126" s="142"/>
      <c r="AD126" s="142"/>
      <c r="AE126" s="142"/>
      <c r="AF126" s="142"/>
      <c r="AG126" s="142"/>
      <c r="AH126" s="142"/>
    </row>
    <row r="127" spans="1:143" ht="34.5" customHeight="1">
      <c r="A127" s="223" t="s">
        <v>261</v>
      </c>
      <c r="B127" s="169" t="s">
        <v>175</v>
      </c>
      <c r="C127" s="170"/>
      <c r="D127" s="293" t="s">
        <v>245</v>
      </c>
      <c r="E127" s="294">
        <v>0</v>
      </c>
      <c r="F127" s="294">
        <v>62540976</v>
      </c>
      <c r="G127" s="175"/>
      <c r="H127" s="176"/>
      <c r="I127" s="295" t="s">
        <v>244</v>
      </c>
      <c r="J127" s="296">
        <v>59732000</v>
      </c>
      <c r="K127" s="296">
        <v>1601500</v>
      </c>
      <c r="L127" s="175"/>
      <c r="M127" s="176"/>
      <c r="N127" s="212"/>
      <c r="O127" s="224"/>
      <c r="P127" s="224"/>
      <c r="Q127" s="176"/>
      <c r="R127" s="176"/>
      <c r="S127" s="212"/>
      <c r="T127" s="224"/>
      <c r="U127" s="224"/>
      <c r="V127" s="176"/>
      <c r="W127" s="176"/>
      <c r="X127" s="181">
        <f>V127+Q127+L127+G127</f>
        <v>0</v>
      </c>
      <c r="Y127" s="182">
        <v>0</v>
      </c>
      <c r="Z127" s="150"/>
      <c r="AA127" s="142"/>
      <c r="AB127" s="142"/>
      <c r="AC127" s="142"/>
      <c r="AD127" s="142"/>
      <c r="AE127" s="142"/>
      <c r="AF127" s="142"/>
      <c r="AG127" s="142"/>
      <c r="AH127" s="142"/>
    </row>
    <row r="128" spans="1:143" s="209" customFormat="1" ht="20.25" customHeight="1">
      <c r="A128" s="184" t="s">
        <v>262</v>
      </c>
      <c r="B128" s="185" t="s">
        <v>177</v>
      </c>
      <c r="C128" s="186"/>
      <c r="D128" s="293" t="s">
        <v>259</v>
      </c>
      <c r="E128" s="294">
        <v>0</v>
      </c>
      <c r="F128" s="294">
        <v>118161362</v>
      </c>
      <c r="G128" s="189"/>
      <c r="H128" s="190"/>
      <c r="I128" s="295" t="s">
        <v>260</v>
      </c>
      <c r="J128" s="296">
        <v>0</v>
      </c>
      <c r="K128" s="296">
        <v>1297826271</v>
      </c>
      <c r="L128" s="189"/>
      <c r="M128" s="190"/>
      <c r="N128" s="207"/>
      <c r="O128" s="225"/>
      <c r="P128" s="225"/>
      <c r="Q128" s="189"/>
      <c r="R128" s="190"/>
      <c r="S128" s="207"/>
      <c r="T128" s="225"/>
      <c r="U128" s="225"/>
      <c r="V128" s="189"/>
      <c r="W128" s="190"/>
      <c r="X128" s="195">
        <f>-(W128+R128+M128+H128)</f>
        <v>0</v>
      </c>
      <c r="Y128" s="196">
        <v>-577942500</v>
      </c>
      <c r="Z128" s="150"/>
      <c r="AA128" s="142"/>
      <c r="AB128" s="142"/>
      <c r="AC128" s="142"/>
      <c r="AD128" s="142"/>
      <c r="AE128" s="142"/>
      <c r="AF128" s="142"/>
      <c r="AG128" s="142"/>
      <c r="AH128" s="142"/>
    </row>
    <row r="129" spans="1:34" ht="20.25" customHeight="1">
      <c r="A129" s="168" t="s">
        <v>264</v>
      </c>
      <c r="B129" s="169" t="s">
        <v>265</v>
      </c>
      <c r="C129" s="170"/>
      <c r="D129" s="228"/>
      <c r="E129" s="229"/>
      <c r="F129" s="229"/>
      <c r="G129" s="175"/>
      <c r="H129" s="176"/>
      <c r="I129" s="295" t="s">
        <v>301</v>
      </c>
      <c r="J129" s="296">
        <v>180000000</v>
      </c>
      <c r="K129" s="296">
        <v>0</v>
      </c>
      <c r="L129" s="175"/>
      <c r="M129" s="176"/>
      <c r="N129" s="212"/>
      <c r="O129" s="224"/>
      <c r="P129" s="224"/>
      <c r="Q129" s="176"/>
      <c r="R129" s="176"/>
      <c r="S129" s="212"/>
      <c r="T129" s="224"/>
      <c r="U129" s="224"/>
      <c r="V129" s="176"/>
      <c r="W129" s="176"/>
      <c r="X129" s="181">
        <f>V129+Q129+L129+G129</f>
        <v>0</v>
      </c>
      <c r="Y129" s="182">
        <v>0</v>
      </c>
      <c r="Z129" s="150"/>
      <c r="AA129" s="142"/>
      <c r="AB129" s="142"/>
      <c r="AC129" s="142"/>
      <c r="AD129" s="142"/>
      <c r="AE129" s="142"/>
      <c r="AF129" s="142"/>
      <c r="AG129" s="142"/>
      <c r="AH129" s="142"/>
    </row>
    <row r="130" spans="1:34" ht="20.25" customHeight="1">
      <c r="A130" s="168" t="s">
        <v>267</v>
      </c>
      <c r="B130" s="169" t="s">
        <v>268</v>
      </c>
      <c r="C130" s="170"/>
      <c r="D130" s="228"/>
      <c r="E130" s="229"/>
      <c r="F130" s="229"/>
      <c r="G130" s="175"/>
      <c r="H130" s="176"/>
      <c r="I130" s="295" t="s">
        <v>263</v>
      </c>
      <c r="J130" s="296">
        <v>3136646</v>
      </c>
      <c r="K130" s="296">
        <v>0</v>
      </c>
      <c r="L130" s="175">
        <f>J130</f>
        <v>3136646</v>
      </c>
      <c r="M130" s="176"/>
      <c r="N130" s="212"/>
      <c r="O130" s="224"/>
      <c r="P130" s="224"/>
      <c r="Q130" s="176"/>
      <c r="R130" s="176"/>
      <c r="S130" s="212"/>
      <c r="T130" s="224"/>
      <c r="U130" s="224"/>
      <c r="V130" s="176"/>
      <c r="W130" s="176"/>
      <c r="X130" s="181">
        <f>V130+Q130+L130+G130</f>
        <v>3136646</v>
      </c>
      <c r="Y130" s="182">
        <v>8569112</v>
      </c>
      <c r="Z130" s="150"/>
      <c r="AA130" s="142"/>
      <c r="AB130" s="142"/>
      <c r="AC130" s="142"/>
      <c r="AD130" s="142"/>
      <c r="AE130" s="142"/>
      <c r="AF130" s="142"/>
      <c r="AG130" s="142"/>
      <c r="AH130" s="142"/>
    </row>
    <row r="131" spans="1:34" s="183" customFormat="1" ht="22.5" customHeight="1">
      <c r="A131" s="230" t="s">
        <v>270</v>
      </c>
      <c r="B131" s="169" t="s">
        <v>179</v>
      </c>
      <c r="C131" s="170"/>
      <c r="D131" s="212"/>
      <c r="E131" s="213"/>
      <c r="F131" s="213"/>
      <c r="G131" s="176"/>
      <c r="H131" s="176"/>
      <c r="I131" s="295" t="s">
        <v>266</v>
      </c>
      <c r="J131" s="296">
        <v>0</v>
      </c>
      <c r="K131" s="296">
        <v>10496171459</v>
      </c>
      <c r="L131" s="176"/>
      <c r="M131" s="176"/>
      <c r="N131" s="212"/>
      <c r="O131" s="224"/>
      <c r="P131" s="224"/>
      <c r="Q131" s="176"/>
      <c r="R131" s="176"/>
      <c r="S131" s="212"/>
      <c r="T131" s="224"/>
      <c r="U131" s="224"/>
      <c r="V131" s="176"/>
      <c r="W131" s="176"/>
      <c r="X131" s="217">
        <f>SUM(X124:X130)</f>
        <v>-13681536</v>
      </c>
      <c r="Y131" s="218">
        <v>207490249</v>
      </c>
      <c r="Z131" s="150"/>
      <c r="AA131" s="142"/>
      <c r="AB131" s="142"/>
      <c r="AC131" s="142"/>
      <c r="AD131" s="142"/>
      <c r="AE131" s="142"/>
      <c r="AF131" s="142"/>
      <c r="AG131" s="142"/>
      <c r="AH131" s="142"/>
    </row>
    <row r="132" spans="1:34" s="183" customFormat="1" ht="20.25" customHeight="1">
      <c r="A132" s="230"/>
      <c r="B132" s="219"/>
      <c r="C132" s="170"/>
      <c r="D132" s="212"/>
      <c r="E132" s="213"/>
      <c r="F132" s="213"/>
      <c r="G132" s="176"/>
      <c r="H132" s="176"/>
      <c r="I132" s="295" t="s">
        <v>269</v>
      </c>
      <c r="J132" s="296">
        <v>0</v>
      </c>
      <c r="K132" s="296">
        <v>472888561</v>
      </c>
      <c r="L132" s="176"/>
      <c r="M132" s="176"/>
      <c r="N132" s="212"/>
      <c r="O132" s="224"/>
      <c r="P132" s="224"/>
      <c r="Q132" s="176"/>
      <c r="R132" s="176"/>
      <c r="S132" s="212"/>
      <c r="T132" s="224"/>
      <c r="U132" s="224"/>
      <c r="V132" s="176"/>
      <c r="W132" s="176"/>
      <c r="X132" s="181"/>
      <c r="Y132" s="182"/>
      <c r="Z132" s="150"/>
      <c r="AA132" s="142"/>
      <c r="AB132" s="142"/>
      <c r="AC132" s="142"/>
      <c r="AD132" s="142"/>
      <c r="AE132" s="142"/>
      <c r="AF132" s="142"/>
      <c r="AG132" s="142"/>
      <c r="AH132" s="142"/>
    </row>
    <row r="133" spans="1:34" ht="22.5" customHeight="1">
      <c r="A133" s="220" t="s">
        <v>271</v>
      </c>
      <c r="B133" s="219"/>
      <c r="C133" s="170"/>
      <c r="D133" s="233"/>
      <c r="E133" s="234"/>
      <c r="F133" s="235"/>
      <c r="G133" s="176"/>
      <c r="H133" s="176"/>
      <c r="I133" s="295" t="s">
        <v>245</v>
      </c>
      <c r="J133" s="296">
        <v>0</v>
      </c>
      <c r="K133" s="296">
        <v>11840227</v>
      </c>
      <c r="L133" s="176"/>
      <c r="M133" s="176"/>
      <c r="N133" s="212"/>
      <c r="O133" s="224"/>
      <c r="P133" s="224"/>
      <c r="Q133" s="176"/>
      <c r="R133" s="176"/>
      <c r="S133" s="212"/>
      <c r="T133" s="224"/>
      <c r="U133" s="224"/>
      <c r="V133" s="176"/>
      <c r="W133" s="176"/>
      <c r="X133" s="181"/>
      <c r="Y133" s="182"/>
      <c r="Z133" s="150"/>
      <c r="AA133" s="142"/>
      <c r="AB133" s="142"/>
      <c r="AC133" s="142"/>
      <c r="AD133" s="142"/>
      <c r="AE133" s="142"/>
      <c r="AF133" s="142"/>
      <c r="AG133" s="142"/>
      <c r="AH133" s="142"/>
    </row>
    <row r="134" spans="1:34" ht="34.5" customHeight="1">
      <c r="A134" s="223" t="s">
        <v>272</v>
      </c>
      <c r="B134" s="169" t="s">
        <v>181</v>
      </c>
      <c r="C134" s="170"/>
      <c r="D134" s="233"/>
      <c r="E134" s="234"/>
      <c r="F134" s="235"/>
      <c r="G134" s="175"/>
      <c r="H134" s="176"/>
      <c r="I134" s="295" t="s">
        <v>259</v>
      </c>
      <c r="J134" s="296">
        <v>0</v>
      </c>
      <c r="K134" s="296">
        <v>23404406</v>
      </c>
      <c r="L134" s="175"/>
      <c r="M134" s="176"/>
      <c r="N134" s="212"/>
      <c r="O134" s="224"/>
      <c r="P134" s="236"/>
      <c r="Q134" s="176"/>
      <c r="R134" s="176"/>
      <c r="S134" s="212"/>
      <c r="T134" s="224"/>
      <c r="U134" s="236"/>
      <c r="V134" s="176"/>
      <c r="W134" s="176"/>
      <c r="X134" s="181">
        <f>V134+Q134+L134+G134</f>
        <v>0</v>
      </c>
      <c r="Y134" s="182">
        <v>0</v>
      </c>
      <c r="Z134" s="150"/>
      <c r="AA134" s="142"/>
      <c r="AB134" s="142"/>
      <c r="AC134" s="142"/>
      <c r="AD134" s="142"/>
      <c r="AE134" s="142"/>
      <c r="AF134" s="142"/>
      <c r="AG134" s="142"/>
      <c r="AH134" s="142"/>
    </row>
    <row r="135" spans="1:34" s="209" customFormat="1" ht="34.5" customHeight="1">
      <c r="A135" s="214" t="s">
        <v>273</v>
      </c>
      <c r="B135" s="185" t="s">
        <v>183</v>
      </c>
      <c r="C135" s="186"/>
      <c r="D135" s="237"/>
      <c r="E135" s="238"/>
      <c r="F135" s="239"/>
      <c r="G135" s="189"/>
      <c r="H135" s="190"/>
      <c r="I135" s="231"/>
      <c r="J135" s="232"/>
      <c r="K135" s="232"/>
      <c r="L135" s="189"/>
      <c r="M135" s="190"/>
      <c r="N135" s="207"/>
      <c r="O135" s="225"/>
      <c r="P135" s="225"/>
      <c r="Q135" s="189"/>
      <c r="R135" s="190"/>
      <c r="S135" s="207"/>
      <c r="T135" s="225"/>
      <c r="U135" s="225"/>
      <c r="V135" s="189"/>
      <c r="W135" s="190"/>
      <c r="X135" s="195">
        <f>-(W135+R135+M135+H135)</f>
        <v>0</v>
      </c>
      <c r="Y135" s="196">
        <v>0</v>
      </c>
      <c r="Z135" s="150"/>
      <c r="AA135" s="142"/>
      <c r="AB135" s="142"/>
      <c r="AC135" s="142"/>
      <c r="AD135" s="142"/>
      <c r="AE135" s="142"/>
      <c r="AF135" s="142"/>
      <c r="AG135" s="142"/>
      <c r="AH135" s="142"/>
    </row>
    <row r="136" spans="1:34" ht="20.25" customHeight="1">
      <c r="A136" s="223" t="s">
        <v>274</v>
      </c>
      <c r="B136" s="169" t="s">
        <v>275</v>
      </c>
      <c r="C136" s="170"/>
      <c r="D136" s="233"/>
      <c r="E136" s="234"/>
      <c r="F136" s="235"/>
      <c r="G136" s="175"/>
      <c r="H136" s="176"/>
      <c r="I136" s="231"/>
      <c r="J136" s="232"/>
      <c r="K136" s="232"/>
      <c r="L136" s="175"/>
      <c r="M136" s="176"/>
      <c r="N136" s="212"/>
      <c r="O136" s="224"/>
      <c r="P136" s="236"/>
      <c r="Q136" s="175">
        <f>SUM(P115:P128)</f>
        <v>51958200561</v>
      </c>
      <c r="R136" s="176"/>
      <c r="S136" s="212"/>
      <c r="T136" s="224"/>
      <c r="U136" s="236"/>
      <c r="V136" s="175">
        <f>SUM(U115:U121)</f>
        <v>0</v>
      </c>
      <c r="W136" s="176"/>
      <c r="X136" s="181">
        <f>V136+Q136+L136+G136</f>
        <v>51958200561</v>
      </c>
      <c r="Y136" s="182">
        <v>86227953637</v>
      </c>
      <c r="Z136" s="150"/>
      <c r="AA136" s="142"/>
      <c r="AB136" s="142"/>
      <c r="AC136" s="142"/>
      <c r="AD136" s="142"/>
      <c r="AE136" s="142"/>
      <c r="AF136" s="142"/>
      <c r="AG136" s="142"/>
      <c r="AH136" s="142"/>
    </row>
    <row r="137" spans="1:34" s="209" customFormat="1" ht="20.25" customHeight="1">
      <c r="A137" s="214" t="s">
        <v>276</v>
      </c>
      <c r="B137" s="185" t="s">
        <v>277</v>
      </c>
      <c r="C137" s="186"/>
      <c r="D137" s="237"/>
      <c r="E137" s="238"/>
      <c r="F137" s="239"/>
      <c r="G137" s="189"/>
      <c r="H137" s="190"/>
      <c r="I137" s="231"/>
      <c r="J137" s="232"/>
      <c r="K137" s="232"/>
      <c r="L137" s="189"/>
      <c r="M137" s="190">
        <f>K128+K120</f>
        <v>56736806098</v>
      </c>
      <c r="N137" s="207"/>
      <c r="O137" s="225"/>
      <c r="P137" s="225"/>
      <c r="Q137" s="189"/>
      <c r="R137" s="190"/>
      <c r="S137" s="207"/>
      <c r="T137" s="225"/>
      <c r="U137" s="225"/>
      <c r="V137" s="189"/>
      <c r="W137" s="190"/>
      <c r="X137" s="195">
        <f>-(W137+R137+M137+H137)</f>
        <v>-56736806098</v>
      </c>
      <c r="Y137" s="196">
        <v>-87023996174</v>
      </c>
      <c r="Z137" s="150"/>
      <c r="AA137" s="142"/>
      <c r="AB137" s="142"/>
      <c r="AC137" s="142"/>
      <c r="AD137" s="142"/>
      <c r="AE137" s="142"/>
      <c r="AF137" s="142"/>
      <c r="AG137" s="142"/>
      <c r="AH137" s="142"/>
    </row>
    <row r="138" spans="1:34" s="209" customFormat="1" ht="20.25" customHeight="1">
      <c r="A138" s="214" t="s">
        <v>278</v>
      </c>
      <c r="B138" s="185" t="s">
        <v>279</v>
      </c>
      <c r="C138" s="186"/>
      <c r="D138" s="237"/>
      <c r="E138" s="238"/>
      <c r="F138" s="239"/>
      <c r="G138" s="189"/>
      <c r="H138" s="190"/>
      <c r="I138" s="231"/>
      <c r="J138" s="232"/>
      <c r="K138" s="232"/>
      <c r="L138" s="189"/>
      <c r="M138" s="190"/>
      <c r="N138" s="207"/>
      <c r="O138" s="225"/>
      <c r="P138" s="225"/>
      <c r="Q138" s="189"/>
      <c r="R138" s="190"/>
      <c r="S138" s="207"/>
      <c r="T138" s="225"/>
      <c r="U138" s="225"/>
      <c r="V138" s="189"/>
      <c r="W138" s="190"/>
      <c r="X138" s="195">
        <f>-(W138+R138+M138+H138)</f>
        <v>0</v>
      </c>
      <c r="Y138" s="196">
        <v>0</v>
      </c>
      <c r="Z138" s="150"/>
      <c r="AA138" s="142"/>
      <c r="AB138" s="142"/>
      <c r="AC138" s="142"/>
      <c r="AD138" s="142"/>
      <c r="AE138" s="142"/>
      <c r="AF138" s="142"/>
      <c r="AG138" s="142"/>
      <c r="AH138" s="142"/>
    </row>
    <row r="139" spans="1:34" s="209" customFormat="1" ht="20.25" customHeight="1">
      <c r="A139" s="214" t="s">
        <v>280</v>
      </c>
      <c r="B139" s="185" t="s">
        <v>281</v>
      </c>
      <c r="C139" s="186"/>
      <c r="D139" s="237"/>
      <c r="E139" s="238"/>
      <c r="F139" s="239"/>
      <c r="G139" s="189"/>
      <c r="H139" s="190"/>
      <c r="I139" s="228"/>
      <c r="J139" s="229"/>
      <c r="K139" s="229"/>
      <c r="L139" s="189"/>
      <c r="M139" s="190"/>
      <c r="N139" s="237"/>
      <c r="O139" s="240"/>
      <c r="P139" s="241"/>
      <c r="Q139" s="189"/>
      <c r="R139" s="190"/>
      <c r="S139" s="237"/>
      <c r="T139" s="240"/>
      <c r="U139" s="241"/>
      <c r="V139" s="189"/>
      <c r="W139" s="190"/>
      <c r="X139" s="195">
        <f>-(W139+R139+M139+H139)</f>
        <v>0</v>
      </c>
      <c r="Y139" s="196">
        <v>0</v>
      </c>
      <c r="Z139" s="150"/>
      <c r="AA139" s="142"/>
      <c r="AB139" s="142"/>
      <c r="AC139" s="142"/>
      <c r="AD139" s="142"/>
      <c r="AE139" s="142"/>
      <c r="AF139" s="142"/>
      <c r="AG139" s="142"/>
      <c r="AH139" s="142"/>
    </row>
    <row r="140" spans="1:34" ht="22.5" customHeight="1">
      <c r="A140" s="242" t="s">
        <v>282</v>
      </c>
      <c r="B140" s="169" t="s">
        <v>185</v>
      </c>
      <c r="C140" s="170"/>
      <c r="D140" s="243"/>
      <c r="E140" s="244">
        <v>29948843</v>
      </c>
      <c r="F140" s="245"/>
      <c r="G140" s="245"/>
      <c r="H140" s="176"/>
      <c r="I140" s="243"/>
      <c r="J140" s="244">
        <f>J117</f>
        <v>3062805</v>
      </c>
      <c r="L140" s="246"/>
      <c r="M140" s="176"/>
      <c r="N140" s="176"/>
      <c r="O140" s="176"/>
      <c r="P140" s="176"/>
      <c r="Q140" s="176"/>
      <c r="R140" s="247"/>
      <c r="S140" s="247"/>
      <c r="T140" s="247"/>
      <c r="U140" s="247"/>
      <c r="V140" s="247"/>
      <c r="W140" s="247"/>
      <c r="X140" s="217">
        <f>SUM(X134:X139)</f>
        <v>-4778605537</v>
      </c>
      <c r="Y140" s="218">
        <v>-796042537</v>
      </c>
      <c r="Z140" s="150"/>
      <c r="AA140" s="142"/>
      <c r="AB140" s="142"/>
      <c r="AC140" s="142"/>
      <c r="AD140" s="142"/>
      <c r="AE140" s="142"/>
      <c r="AF140" s="142"/>
      <c r="AG140" s="142"/>
      <c r="AH140" s="142"/>
    </row>
    <row r="141" spans="1:34" ht="22.5" customHeight="1">
      <c r="A141" s="220" t="s">
        <v>283</v>
      </c>
      <c r="B141" s="169" t="s">
        <v>187</v>
      </c>
      <c r="C141" s="170"/>
      <c r="D141" s="243"/>
      <c r="E141" s="246"/>
      <c r="F141" s="245"/>
      <c r="G141" s="245"/>
      <c r="H141" s="176"/>
      <c r="I141" s="243"/>
      <c r="J141" s="248"/>
      <c r="K141" s="248"/>
      <c r="L141" s="248"/>
      <c r="M141" s="248"/>
      <c r="N141" s="176"/>
      <c r="O141" s="176"/>
      <c r="P141" s="176"/>
      <c r="Q141" s="176"/>
      <c r="R141" s="247"/>
      <c r="S141" s="247"/>
      <c r="T141" s="247"/>
      <c r="U141" s="247"/>
      <c r="V141" s="247"/>
      <c r="W141" s="247"/>
      <c r="X141" s="217">
        <f>X140+X131+X121</f>
        <v>-2086653701</v>
      </c>
      <c r="Y141" s="218">
        <v>-4865710950</v>
      </c>
      <c r="Z141" s="150"/>
      <c r="AA141" s="142"/>
      <c r="AB141" s="142"/>
      <c r="AC141" s="142"/>
      <c r="AD141" s="142"/>
      <c r="AE141" s="142"/>
      <c r="AF141" s="142"/>
      <c r="AG141" s="142"/>
      <c r="AH141" s="142"/>
    </row>
    <row r="142" spans="1:34" ht="22.5" customHeight="1">
      <c r="A142" s="220" t="s">
        <v>284</v>
      </c>
      <c r="B142" s="169" t="s">
        <v>195</v>
      </c>
      <c r="C142" s="170"/>
      <c r="D142" s="243"/>
      <c r="E142" s="246"/>
      <c r="F142" s="245"/>
      <c r="G142" s="245"/>
      <c r="H142" s="176"/>
      <c r="I142" s="243"/>
      <c r="J142" s="249"/>
      <c r="K142" s="249"/>
      <c r="L142" s="246"/>
      <c r="M142" s="246"/>
      <c r="N142" s="176"/>
      <c r="O142" s="176"/>
      <c r="P142" s="176"/>
      <c r="Q142" s="176"/>
      <c r="R142" s="247"/>
      <c r="S142" s="247"/>
      <c r="T142" s="247"/>
      <c r="U142" s="247"/>
      <c r="V142" s="247"/>
      <c r="W142" s="247"/>
      <c r="X142" s="217">
        <f>$X$40</f>
        <v>2235624619</v>
      </c>
      <c r="Y142" s="218">
        <v>5413375343</v>
      </c>
      <c r="Z142" s="150"/>
      <c r="AA142" s="142"/>
      <c r="AB142" s="142"/>
      <c r="AC142" s="142"/>
      <c r="AD142" s="142"/>
      <c r="AE142" s="142"/>
      <c r="AF142" s="142"/>
      <c r="AG142" s="142"/>
      <c r="AH142" s="142"/>
    </row>
    <row r="143" spans="1:34" ht="34.5" customHeight="1">
      <c r="A143" s="223" t="s">
        <v>285</v>
      </c>
      <c r="B143" s="169" t="s">
        <v>286</v>
      </c>
      <c r="C143" s="170"/>
      <c r="D143" s="243"/>
      <c r="E143" s="246"/>
      <c r="F143" s="245"/>
      <c r="G143" s="245"/>
      <c r="H143" s="176"/>
      <c r="I143" s="243"/>
      <c r="J143" s="249"/>
      <c r="K143" s="249"/>
      <c r="L143" s="246"/>
      <c r="M143" s="176"/>
      <c r="N143" s="176"/>
      <c r="O143" s="176"/>
      <c r="P143" s="176"/>
      <c r="Q143" s="176"/>
      <c r="R143" s="247"/>
      <c r="S143" s="247"/>
      <c r="T143" s="247"/>
      <c r="U143" s="247"/>
      <c r="V143" s="247"/>
      <c r="W143" s="247"/>
      <c r="X143" s="181"/>
      <c r="Y143" s="182"/>
      <c r="Z143" s="150"/>
      <c r="AA143" s="142"/>
      <c r="AB143" s="142"/>
      <c r="AC143" s="142"/>
      <c r="AD143" s="142"/>
      <c r="AE143" s="142"/>
      <c r="AF143" s="142"/>
      <c r="AG143" s="142"/>
      <c r="AH143" s="142"/>
    </row>
    <row r="144" spans="1:34" ht="22.5" customHeight="1">
      <c r="A144" s="250" t="s">
        <v>287</v>
      </c>
      <c r="B144" s="251" t="s">
        <v>288</v>
      </c>
      <c r="C144" s="252" t="s">
        <v>289</v>
      </c>
      <c r="D144" s="243"/>
      <c r="E144" s="246"/>
      <c r="F144" s="246"/>
      <c r="G144" s="246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4"/>
      <c r="S144" s="254"/>
      <c r="T144" s="254"/>
      <c r="U144" s="254"/>
      <c r="V144" s="254"/>
      <c r="W144" s="254"/>
      <c r="X144" s="255">
        <f>X141+X142-X143</f>
        <v>148970918</v>
      </c>
      <c r="Y144" s="256">
        <v>547664393</v>
      </c>
      <c r="Z144" s="150"/>
      <c r="AA144" s="142"/>
      <c r="AB144" s="142"/>
      <c r="AC144" s="142"/>
      <c r="AD144" s="142"/>
      <c r="AE144" s="142"/>
      <c r="AF144" s="142"/>
      <c r="AG144" s="142"/>
      <c r="AH144" s="142"/>
    </row>
    <row r="145" spans="1:34" ht="24.75" customHeight="1" thickBot="1">
      <c r="A145" s="257"/>
      <c r="B145" s="258"/>
      <c r="C145" s="258"/>
      <c r="D145" s="259"/>
      <c r="E145" s="259"/>
      <c r="F145" s="259"/>
      <c r="G145" s="259"/>
      <c r="H145" s="259"/>
      <c r="I145" s="259"/>
      <c r="J145" s="259"/>
      <c r="K145" s="259"/>
      <c r="L145" s="259"/>
      <c r="M145" s="259"/>
      <c r="N145" s="259"/>
      <c r="O145" s="259"/>
      <c r="P145" s="259"/>
      <c r="Q145" s="259"/>
      <c r="R145" s="260"/>
      <c r="S145" s="260"/>
      <c r="T145" s="260"/>
      <c r="U145" s="260"/>
      <c r="V145" s="260"/>
      <c r="W145" s="260"/>
      <c r="X145" s="261"/>
      <c r="Y145" s="262"/>
      <c r="Z145" s="150"/>
      <c r="AA145" s="142"/>
      <c r="AB145" s="142"/>
      <c r="AC145" s="142"/>
      <c r="AD145" s="142"/>
      <c r="AE145" s="142"/>
      <c r="AF145" s="142"/>
      <c r="AG145" s="142"/>
      <c r="AH145" s="142"/>
    </row>
    <row r="146" spans="1:34" ht="18.75" customHeight="1" thickTop="1">
      <c r="A146" s="263"/>
      <c r="B146" s="263"/>
      <c r="C146" s="263"/>
      <c r="D146" s="264"/>
      <c r="E146" s="264"/>
      <c r="F146" s="264"/>
      <c r="G146" s="26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264"/>
      <c r="T146" s="264"/>
      <c r="U146" s="264"/>
      <c r="V146" s="264"/>
      <c r="W146" s="264"/>
      <c r="X146" s="265"/>
      <c r="Y146" s="263"/>
      <c r="Z146" s="150"/>
      <c r="AA146" s="142"/>
      <c r="AB146" s="142"/>
      <c r="AC146" s="142"/>
      <c r="AD146" s="142"/>
      <c r="AE146" s="142"/>
      <c r="AF146" s="142"/>
      <c r="AG146" s="142"/>
      <c r="AH146" s="142"/>
    </row>
    <row r="147" spans="1:34" ht="20.25" customHeight="1">
      <c r="E147" s="266">
        <f>SUM(E115:E139)</f>
        <v>260326843</v>
      </c>
      <c r="F147" s="266">
        <f t="shared" ref="F147:H147" si="1">SUM(F115:F139)</f>
        <v>4599337517</v>
      </c>
      <c r="G147" s="266">
        <f t="shared" si="1"/>
        <v>230378000</v>
      </c>
      <c r="H147" s="266">
        <f t="shared" si="1"/>
        <v>4569388674</v>
      </c>
      <c r="K147" s="267"/>
      <c r="L147" s="267"/>
      <c r="M147" s="267"/>
      <c r="R147" s="267"/>
      <c r="S147" s="267"/>
      <c r="T147" s="267"/>
      <c r="U147" s="267"/>
      <c r="V147" s="267"/>
      <c r="W147" s="267"/>
      <c r="X147" s="7" t="s">
        <v>141</v>
      </c>
      <c r="Y147" s="7"/>
      <c r="Z147" s="150"/>
      <c r="AA147" s="142"/>
      <c r="AB147" s="142"/>
      <c r="AC147" s="142"/>
      <c r="AD147" s="142"/>
      <c r="AE147" s="142"/>
      <c r="AF147" s="142"/>
      <c r="AG147" s="142"/>
      <c r="AH147" s="142"/>
    </row>
    <row r="148" spans="1:34" s="1" customFormat="1" ht="26.25" customHeight="1">
      <c r="A148" s="268" t="s">
        <v>290</v>
      </c>
      <c r="C148"/>
      <c r="D148" s="269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69"/>
      <c r="W148" s="269"/>
      <c r="X148" s="270" t="s">
        <v>198</v>
      </c>
      <c r="Y148" s="270"/>
      <c r="Z148" s="58"/>
      <c r="AA148" s="271"/>
      <c r="AB148" s="58"/>
      <c r="AC148" s="58"/>
      <c r="AD148" s="272"/>
      <c r="AE148" s="272"/>
      <c r="AF148" s="272"/>
      <c r="AG148" s="272"/>
      <c r="AH148" s="272"/>
    </row>
    <row r="149" spans="1:34" ht="18.75" customHeight="1">
      <c r="J149" s="273">
        <f>SUM(J115:J139)</f>
        <v>73521257475</v>
      </c>
      <c r="K149" s="273">
        <f>SUM(K115:K139)</f>
        <v>73798900502</v>
      </c>
      <c r="L149" s="273">
        <f>SUM(L114:L139)</f>
        <v>73518194670</v>
      </c>
      <c r="M149" s="273">
        <f>SUM(M114:M139)</f>
        <v>73795837697</v>
      </c>
      <c r="R149" s="274"/>
      <c r="S149" s="274"/>
      <c r="T149" s="274"/>
      <c r="U149" s="274"/>
      <c r="V149" s="274"/>
      <c r="W149" s="274"/>
      <c r="X149" s="275"/>
      <c r="Y149" s="276"/>
      <c r="Z149" s="58"/>
      <c r="AA149" s="271"/>
      <c r="AB149" s="58"/>
      <c r="AC149" s="58"/>
      <c r="AD149" s="271">
        <f>AB149+AC149</f>
        <v>0</v>
      </c>
      <c r="AE149" s="58"/>
      <c r="AF149" s="58"/>
      <c r="AG149" s="58"/>
      <c r="AH149" s="58"/>
    </row>
    <row r="150" spans="1:34" ht="18.75" customHeight="1">
      <c r="A150" s="57"/>
      <c r="J150" s="277"/>
      <c r="K150" s="277"/>
      <c r="L150" s="273">
        <f>J149-L149</f>
        <v>3062805</v>
      </c>
      <c r="M150" s="273">
        <f>K149-M149</f>
        <v>3062805</v>
      </c>
      <c r="R150" s="278"/>
      <c r="S150" s="278"/>
      <c r="T150" s="278"/>
      <c r="U150" s="278"/>
      <c r="V150" s="278"/>
      <c r="W150" s="278"/>
      <c r="X150" s="279"/>
      <c r="Z150" s="58"/>
      <c r="AA150" s="271"/>
      <c r="AB150" s="58"/>
      <c r="AC150" s="58"/>
      <c r="AD150" s="58"/>
      <c r="AE150" s="58"/>
      <c r="AF150" s="58"/>
      <c r="AG150" s="58"/>
      <c r="AH150" s="58"/>
    </row>
    <row r="151" spans="1:34" ht="18.75" customHeight="1">
      <c r="A151" s="276"/>
      <c r="R151" s="280"/>
      <c r="S151" s="280"/>
      <c r="T151" s="280"/>
      <c r="U151" s="280"/>
      <c r="V151" s="280"/>
      <c r="W151" s="280"/>
      <c r="X151" s="275"/>
      <c r="Z151" s="58"/>
      <c r="AA151" s="271"/>
      <c r="AB151" s="58"/>
      <c r="AC151" s="58"/>
      <c r="AD151" s="58"/>
      <c r="AE151" s="58"/>
      <c r="AF151" s="58"/>
      <c r="AG151" s="58"/>
      <c r="AH151" s="58"/>
    </row>
    <row r="152" spans="1:34" ht="18.75" customHeight="1">
      <c r="X152" s="279"/>
      <c r="Z152" s="58"/>
      <c r="AA152" s="271"/>
      <c r="AB152" s="58"/>
      <c r="AC152" s="58"/>
      <c r="AD152" s="58"/>
      <c r="AE152" s="58"/>
      <c r="AF152" s="58"/>
      <c r="AG152" s="58"/>
      <c r="AH152" s="58"/>
    </row>
    <row r="153" spans="1:34" s="132" customFormat="1" ht="18.75" customHeight="1">
      <c r="A153" s="300" t="s">
        <v>302</v>
      </c>
      <c r="D153" s="138"/>
      <c r="E153" s="138"/>
      <c r="F153" s="138"/>
      <c r="G153" s="138"/>
      <c r="H153" s="138"/>
      <c r="I153" s="138"/>
      <c r="J153" s="138"/>
      <c r="K153" s="138"/>
      <c r="L153" s="138"/>
      <c r="M153" s="138"/>
      <c r="N153" s="138"/>
      <c r="O153" s="138"/>
      <c r="P153" s="138"/>
      <c r="Q153" s="138"/>
      <c r="R153" s="267"/>
      <c r="S153" s="267"/>
      <c r="T153" s="267"/>
      <c r="U153" s="267"/>
      <c r="V153" s="267"/>
      <c r="W153" s="267"/>
      <c r="X153" s="282" t="s">
        <v>143</v>
      </c>
      <c r="Y153" s="283"/>
      <c r="Z153" s="58"/>
      <c r="AA153" s="271"/>
      <c r="AB153" s="58"/>
      <c r="AC153" s="58"/>
      <c r="AD153" s="284"/>
      <c r="AE153" s="284"/>
      <c r="AF153" s="284"/>
      <c r="AG153" s="284"/>
      <c r="AH153" s="284"/>
    </row>
  </sheetData>
  <mergeCells count="75">
    <mergeCell ref="X147:Y147"/>
    <mergeCell ref="X148:Y148"/>
    <mergeCell ref="X153:Y153"/>
    <mergeCell ref="X110:Y110"/>
    <mergeCell ref="E112:F112"/>
    <mergeCell ref="G112:H112"/>
    <mergeCell ref="J112:K112"/>
    <mergeCell ref="L112:M112"/>
    <mergeCell ref="O112:P112"/>
    <mergeCell ref="Q112:R112"/>
    <mergeCell ref="T112:U112"/>
    <mergeCell ref="V112:W112"/>
    <mergeCell ref="A107:Y107"/>
    <mergeCell ref="A108:Y108"/>
    <mergeCell ref="X109:Y109"/>
    <mergeCell ref="A110:A111"/>
    <mergeCell ref="B110:B111"/>
    <mergeCell ref="C110:C111"/>
    <mergeCell ref="D110:H110"/>
    <mergeCell ref="I110:M110"/>
    <mergeCell ref="N110:R110"/>
    <mergeCell ref="S110:W110"/>
    <mergeCell ref="X96:Y96"/>
    <mergeCell ref="X97:Y97"/>
    <mergeCell ref="X102:Y102"/>
    <mergeCell ref="C103:Y103"/>
    <mergeCell ref="C104:Y104"/>
    <mergeCell ref="C105:Y105"/>
    <mergeCell ref="X59:Y59"/>
    <mergeCell ref="E61:F61"/>
    <mergeCell ref="G61:H61"/>
    <mergeCell ref="J61:K61"/>
    <mergeCell ref="L61:M61"/>
    <mergeCell ref="O61:P61"/>
    <mergeCell ref="Q61:R61"/>
    <mergeCell ref="T61:U61"/>
    <mergeCell ref="V61:W61"/>
    <mergeCell ref="A56:Y56"/>
    <mergeCell ref="A57:Y57"/>
    <mergeCell ref="X58:Y58"/>
    <mergeCell ref="A59:A60"/>
    <mergeCell ref="B59:B60"/>
    <mergeCell ref="C59:C60"/>
    <mergeCell ref="D59:H59"/>
    <mergeCell ref="I59:M59"/>
    <mergeCell ref="N59:R59"/>
    <mergeCell ref="S59:W59"/>
    <mergeCell ref="X45:Y45"/>
    <mergeCell ref="X46:Y46"/>
    <mergeCell ref="X51:Y51"/>
    <mergeCell ref="C52:Y52"/>
    <mergeCell ref="C53:Y53"/>
    <mergeCell ref="C54:Y54"/>
    <mergeCell ref="S8:W8"/>
    <mergeCell ref="X8:Y8"/>
    <mergeCell ref="E10:F10"/>
    <mergeCell ref="G10:H10"/>
    <mergeCell ref="J10:K10"/>
    <mergeCell ref="L10:M10"/>
    <mergeCell ref="O10:P10"/>
    <mergeCell ref="Q10:R10"/>
    <mergeCell ref="T10:U10"/>
    <mergeCell ref="V10:W10"/>
    <mergeCell ref="A8:A9"/>
    <mergeCell ref="B8:B9"/>
    <mergeCell ref="C8:C9"/>
    <mergeCell ref="D8:H8"/>
    <mergeCell ref="I8:M8"/>
    <mergeCell ref="N8:R8"/>
    <mergeCell ref="C1:Y1"/>
    <mergeCell ref="C2:Y2"/>
    <mergeCell ref="C3:Y3"/>
    <mergeCell ref="A5:Y5"/>
    <mergeCell ref="A6:Y6"/>
    <mergeCell ref="X7:Y7"/>
  </mergeCells>
  <pageMargins left="0.59" right="0" top="0.62" bottom="0.72" header="0.4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</sheetPr>
  <dimension ref="A1:S213"/>
  <sheetViews>
    <sheetView showZeros="0" tabSelected="1" view="pageBreakPreview" topLeftCell="A9" zoomScale="115" workbookViewId="0">
      <selection activeCell="F102" sqref="F102"/>
    </sheetView>
  </sheetViews>
  <sheetFormatPr defaultRowHeight="15"/>
  <cols>
    <col min="1" max="1" width="7.875" customWidth="1"/>
    <col min="3" max="3" width="8.875" customWidth="1"/>
    <col min="4" max="4" width="9.375" customWidth="1"/>
    <col min="5" max="5" width="10.25" customWidth="1"/>
    <col min="6" max="6" width="10.625" customWidth="1"/>
    <col min="7" max="7" width="11.75" customWidth="1"/>
    <col min="8" max="8" width="10" customWidth="1"/>
    <col min="9" max="9" width="12.125" customWidth="1"/>
    <col min="10" max="10" width="15.625" customWidth="1"/>
    <col min="11" max="11" width="16.375" customWidth="1"/>
    <col min="12" max="12" width="16.875" customWidth="1"/>
    <col min="13" max="13" width="16.5" bestFit="1" customWidth="1"/>
    <col min="14" max="14" width="14.5" bestFit="1" customWidth="1"/>
    <col min="15" max="15" width="15.125" customWidth="1"/>
    <col min="16" max="16" width="4.375" bestFit="1" customWidth="1"/>
    <col min="17" max="17" width="9.625" bestFit="1" customWidth="1"/>
    <col min="18" max="18" width="4.375" bestFit="1" customWidth="1"/>
    <col min="19" max="19" width="9.625" bestFit="1" customWidth="1"/>
    <col min="20" max="20" width="16.625" customWidth="1"/>
  </cols>
  <sheetData>
    <row r="1" spans="1:19" ht="21.75" customHeight="1">
      <c r="A1" s="1" t="s">
        <v>0</v>
      </c>
      <c r="G1" s="83" t="s">
        <v>303</v>
      </c>
      <c r="H1" s="83"/>
      <c r="I1" s="83"/>
    </row>
    <row r="2" spans="1:19" ht="17.25" customHeight="1">
      <c r="A2" s="3" t="s">
        <v>2</v>
      </c>
      <c r="G2" s="4" t="s">
        <v>3</v>
      </c>
      <c r="H2" s="4"/>
      <c r="I2" s="4"/>
    </row>
    <row r="3" spans="1:19" ht="17.25" customHeight="1">
      <c r="A3" s="301"/>
      <c r="B3" s="302"/>
      <c r="C3" s="302"/>
      <c r="D3" s="302"/>
      <c r="E3" s="302"/>
      <c r="F3" s="302"/>
      <c r="G3" s="4" t="s">
        <v>4</v>
      </c>
      <c r="H3" s="4"/>
      <c r="I3" s="4"/>
    </row>
    <row r="4" spans="1:19" ht="21" customHeight="1">
      <c r="A4" s="301"/>
      <c r="B4" s="302"/>
      <c r="C4" s="302"/>
      <c r="D4" s="302"/>
      <c r="E4" s="302"/>
      <c r="F4" s="302"/>
      <c r="G4" s="85"/>
      <c r="H4" s="85"/>
      <c r="I4" s="85"/>
    </row>
    <row r="5" spans="1:19" ht="30" customHeight="1">
      <c r="A5" s="303" t="s">
        <v>304</v>
      </c>
      <c r="B5" s="303"/>
      <c r="C5" s="303"/>
      <c r="D5" s="303"/>
      <c r="E5" s="303"/>
      <c r="F5" s="303"/>
      <c r="G5" s="303"/>
      <c r="H5" s="303"/>
      <c r="I5" s="303"/>
    </row>
    <row r="6" spans="1:19" ht="21" customHeight="1">
      <c r="A6" s="304" t="s">
        <v>294</v>
      </c>
      <c r="B6" s="304"/>
      <c r="C6" s="304"/>
      <c r="D6" s="304"/>
      <c r="E6" s="304"/>
      <c r="F6" s="304"/>
      <c r="G6" s="304"/>
      <c r="H6" s="304"/>
      <c r="I6" s="304"/>
      <c r="J6" s="305"/>
      <c r="K6" s="305"/>
      <c r="L6" s="305"/>
      <c r="M6" s="305"/>
      <c r="N6" s="305"/>
      <c r="O6" s="305"/>
      <c r="P6" s="305"/>
      <c r="Q6" s="305"/>
      <c r="R6" s="305"/>
      <c r="S6" s="305"/>
    </row>
    <row r="7" spans="1:19" ht="17.25" customHeight="1">
      <c r="A7" s="306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</row>
    <row r="8" spans="1:19" s="125" customFormat="1" ht="24" customHeight="1">
      <c r="A8" s="301" t="s">
        <v>305</v>
      </c>
      <c r="B8" s="307"/>
      <c r="C8" s="307"/>
      <c r="D8" s="307"/>
      <c r="E8" s="307"/>
      <c r="F8" s="307"/>
      <c r="G8" s="307"/>
      <c r="H8" s="307"/>
      <c r="I8" s="307"/>
    </row>
    <row r="9" spans="1:19" ht="24" customHeight="1">
      <c r="A9" s="308" t="s">
        <v>306</v>
      </c>
      <c r="B9" s="309"/>
      <c r="C9" s="309"/>
      <c r="D9" s="309"/>
      <c r="E9" s="309"/>
      <c r="F9" s="309"/>
      <c r="G9" s="309"/>
      <c r="H9" s="309"/>
      <c r="I9" s="309"/>
    </row>
    <row r="10" spans="1:19" ht="24" customHeight="1">
      <c r="A10" s="308" t="s">
        <v>307</v>
      </c>
      <c r="B10" s="309"/>
      <c r="C10" s="309"/>
      <c r="D10" s="309"/>
      <c r="E10" s="309"/>
      <c r="F10" s="309"/>
      <c r="G10" s="309"/>
      <c r="H10" s="309"/>
      <c r="I10" s="309"/>
    </row>
    <row r="11" spans="1:19" ht="24" customHeight="1">
      <c r="A11" s="308" t="s">
        <v>308</v>
      </c>
      <c r="B11" s="309"/>
      <c r="C11" s="309"/>
      <c r="D11" s="309"/>
      <c r="E11" s="309"/>
      <c r="F11" s="309"/>
      <c r="G11" s="309"/>
      <c r="H11" s="309"/>
      <c r="I11" s="309"/>
    </row>
    <row r="12" spans="1:19" ht="20.25" customHeight="1">
      <c r="A12" s="310" t="s">
        <v>309</v>
      </c>
      <c r="B12" s="309"/>
      <c r="C12" s="309"/>
      <c r="D12" s="309"/>
      <c r="E12" s="309"/>
      <c r="F12" s="309"/>
      <c r="G12" s="309"/>
      <c r="H12" s="309"/>
      <c r="I12" s="309"/>
    </row>
    <row r="13" spans="1:19" ht="20.25" customHeight="1">
      <c r="A13" s="310" t="s">
        <v>310</v>
      </c>
      <c r="B13" s="309"/>
      <c r="C13" s="309"/>
      <c r="D13" s="309"/>
      <c r="E13" s="309"/>
      <c r="F13" s="309"/>
      <c r="G13" s="309"/>
      <c r="H13" s="309"/>
      <c r="I13" s="309"/>
    </row>
    <row r="14" spans="1:19" ht="20.25" customHeight="1">
      <c r="A14" s="310" t="s">
        <v>311</v>
      </c>
      <c r="B14" s="309"/>
      <c r="C14" s="309"/>
      <c r="D14" s="309"/>
      <c r="E14" s="309"/>
      <c r="F14" s="309"/>
      <c r="G14" s="309"/>
      <c r="H14" s="309"/>
      <c r="I14" s="309"/>
    </row>
    <row r="15" spans="1:19" ht="20.25" customHeight="1">
      <c r="A15" s="310" t="s">
        <v>312</v>
      </c>
      <c r="B15" s="309"/>
      <c r="C15" s="309"/>
      <c r="D15" s="309"/>
      <c r="E15" s="309"/>
      <c r="F15" s="309"/>
      <c r="G15" s="309"/>
      <c r="H15" s="309"/>
      <c r="I15" s="309"/>
    </row>
    <row r="16" spans="1:19" ht="20.25" customHeight="1">
      <c r="A16" s="310" t="s">
        <v>313</v>
      </c>
      <c r="B16" s="309"/>
      <c r="C16" s="309"/>
      <c r="D16" s="309"/>
      <c r="E16" s="309"/>
      <c r="F16" s="309"/>
      <c r="G16" s="309"/>
      <c r="H16" s="309"/>
      <c r="I16" s="309"/>
    </row>
    <row r="17" spans="1:9" ht="20.25" customHeight="1">
      <c r="A17" s="310" t="s">
        <v>314</v>
      </c>
      <c r="B17" s="309"/>
      <c r="C17" s="309"/>
      <c r="D17" s="309"/>
      <c r="E17" s="309"/>
      <c r="F17" s="309"/>
      <c r="G17" s="309"/>
      <c r="H17" s="309"/>
      <c r="I17" s="309"/>
    </row>
    <row r="18" spans="1:9" ht="19.5" customHeight="1">
      <c r="A18" s="308" t="s">
        <v>315</v>
      </c>
      <c r="B18" s="309"/>
      <c r="C18" s="309"/>
      <c r="D18" s="309"/>
      <c r="E18" s="309"/>
      <c r="F18" s="309"/>
      <c r="G18" s="309"/>
      <c r="H18" s="309"/>
      <c r="I18" s="309"/>
    </row>
    <row r="19" spans="1:9" ht="19.5" customHeight="1">
      <c r="A19" s="308" t="s">
        <v>316</v>
      </c>
      <c r="B19" s="309"/>
      <c r="C19" s="309"/>
      <c r="D19" s="309"/>
      <c r="E19" s="309"/>
      <c r="F19" s="309"/>
      <c r="G19" s="309"/>
      <c r="H19" s="309"/>
      <c r="I19" s="309"/>
    </row>
    <row r="20" spans="1:9" ht="20.25" customHeight="1">
      <c r="A20" s="310" t="s">
        <v>317</v>
      </c>
      <c r="B20" s="309"/>
      <c r="C20" s="309"/>
      <c r="D20" s="309"/>
      <c r="E20" s="309"/>
      <c r="F20" s="309"/>
      <c r="G20" s="309"/>
      <c r="H20" s="309"/>
      <c r="I20" s="309"/>
    </row>
    <row r="21" spans="1:9" ht="20.25" customHeight="1">
      <c r="A21" s="310" t="s">
        <v>318</v>
      </c>
      <c r="B21" s="309"/>
      <c r="C21" s="309"/>
      <c r="D21" s="309"/>
      <c r="E21" s="309"/>
      <c r="F21" s="309"/>
      <c r="G21" s="309"/>
      <c r="H21" s="309"/>
      <c r="I21" s="309"/>
    </row>
    <row r="22" spans="1:9" ht="20.25" customHeight="1">
      <c r="A22" s="310" t="s">
        <v>319</v>
      </c>
      <c r="B22" s="309"/>
      <c r="C22" s="309"/>
      <c r="D22" s="309"/>
      <c r="E22" s="309"/>
      <c r="F22" s="309"/>
      <c r="G22" s="309"/>
      <c r="H22" s="309"/>
      <c r="I22" s="309"/>
    </row>
    <row r="23" spans="1:9" ht="20.25" customHeight="1">
      <c r="A23" s="310" t="s">
        <v>320</v>
      </c>
      <c r="B23" s="309"/>
      <c r="C23" s="309"/>
      <c r="D23" s="309"/>
      <c r="E23" s="309"/>
      <c r="F23" s="309"/>
      <c r="G23" s="309"/>
      <c r="H23" s="309"/>
      <c r="I23" s="309"/>
    </row>
    <row r="24" spans="1:9" ht="20.25" customHeight="1">
      <c r="A24" s="310" t="s">
        <v>321</v>
      </c>
      <c r="B24" s="309"/>
      <c r="C24" s="309"/>
      <c r="D24" s="309"/>
      <c r="E24" s="309"/>
      <c r="F24" s="309"/>
      <c r="G24" s="309"/>
      <c r="H24" s="309"/>
      <c r="I24" s="309"/>
    </row>
    <row r="25" spans="1:9" ht="24" customHeight="1">
      <c r="A25" s="308" t="s">
        <v>322</v>
      </c>
      <c r="B25" s="311"/>
      <c r="C25" s="311"/>
      <c r="D25" s="311"/>
      <c r="E25" s="311"/>
      <c r="F25" s="311"/>
      <c r="G25" s="311"/>
      <c r="H25" s="311"/>
      <c r="I25" s="309"/>
    </row>
    <row r="26" spans="1:9" s="315" customFormat="1" ht="20.25" customHeight="1">
      <c r="A26" s="312" t="s">
        <v>323</v>
      </c>
      <c r="B26" s="313"/>
      <c r="C26" s="313"/>
      <c r="D26" s="313"/>
      <c r="E26" s="313"/>
      <c r="F26" s="313"/>
      <c r="G26" s="313"/>
      <c r="H26" s="313"/>
      <c r="I26" s="314"/>
    </row>
    <row r="27" spans="1:9" s="315" customFormat="1" ht="19.5" customHeight="1">
      <c r="A27" s="316" t="s">
        <v>324</v>
      </c>
      <c r="B27" s="313"/>
      <c r="C27" s="313"/>
      <c r="D27" s="313"/>
      <c r="E27" s="313"/>
      <c r="F27" s="313"/>
      <c r="G27" s="313"/>
      <c r="H27" s="313"/>
      <c r="I27" s="314"/>
    </row>
    <row r="28" spans="1:9" s="315" customFormat="1" ht="20.25" customHeight="1">
      <c r="A28" s="312" t="s">
        <v>325</v>
      </c>
      <c r="B28" s="313"/>
      <c r="C28" s="313"/>
      <c r="D28" s="313"/>
      <c r="E28" s="313"/>
      <c r="F28" s="313"/>
      <c r="G28" s="313"/>
      <c r="H28" s="313"/>
      <c r="I28" s="314"/>
    </row>
    <row r="29" spans="1:9" s="315" customFormat="1" ht="19.5" customHeight="1">
      <c r="A29" s="316" t="s">
        <v>326</v>
      </c>
      <c r="B29" s="313"/>
      <c r="C29" s="313"/>
      <c r="D29" s="313"/>
      <c r="E29" s="313"/>
      <c r="F29" s="313"/>
      <c r="G29" s="313"/>
      <c r="H29" s="313"/>
      <c r="I29" s="314"/>
    </row>
    <row r="30" spans="1:9" s="315" customFormat="1" ht="20.25" customHeight="1">
      <c r="A30" s="312" t="s">
        <v>327</v>
      </c>
      <c r="B30" s="313"/>
      <c r="C30" s="313"/>
      <c r="D30" s="313"/>
      <c r="E30" s="313"/>
      <c r="F30" s="313"/>
      <c r="G30" s="313"/>
      <c r="H30" s="313"/>
      <c r="I30" s="314"/>
    </row>
    <row r="31" spans="1:9" s="315" customFormat="1" ht="19.5" customHeight="1">
      <c r="A31" s="316" t="s">
        <v>328</v>
      </c>
      <c r="B31" s="313"/>
      <c r="C31" s="313"/>
      <c r="D31" s="313"/>
      <c r="E31" s="313"/>
      <c r="F31" s="313"/>
      <c r="G31" s="313"/>
      <c r="H31" s="313"/>
      <c r="I31" s="314"/>
    </row>
    <row r="32" spans="1:9" s="315" customFormat="1" ht="20.25" customHeight="1">
      <c r="A32" s="312" t="s">
        <v>329</v>
      </c>
      <c r="B32" s="313"/>
      <c r="C32" s="313"/>
      <c r="D32" s="313"/>
      <c r="E32" s="313"/>
      <c r="F32" s="313"/>
      <c r="G32" s="313"/>
      <c r="H32" s="313"/>
      <c r="I32" s="314"/>
    </row>
    <row r="33" spans="1:13" s="315" customFormat="1" ht="19.5" customHeight="1">
      <c r="A33" s="316" t="s">
        <v>330</v>
      </c>
      <c r="B33" s="313"/>
      <c r="C33" s="313"/>
      <c r="D33" s="313"/>
      <c r="E33" s="313"/>
      <c r="F33" s="313"/>
      <c r="G33" s="313"/>
      <c r="H33" s="313"/>
      <c r="I33" s="314"/>
    </row>
    <row r="34" spans="1:13" ht="16.5">
      <c r="A34" s="310"/>
      <c r="B34" s="311"/>
      <c r="C34" s="311"/>
      <c r="D34" s="311"/>
      <c r="E34" s="311"/>
      <c r="F34" s="311"/>
      <c r="G34" s="311"/>
      <c r="H34" s="311"/>
      <c r="I34" s="309"/>
    </row>
    <row r="35" spans="1:13" ht="24" customHeight="1">
      <c r="A35" s="301" t="s">
        <v>331</v>
      </c>
      <c r="B35" s="317"/>
      <c r="C35" s="317"/>
      <c r="D35" s="317"/>
      <c r="E35" s="317"/>
      <c r="F35" s="317"/>
      <c r="G35" s="317"/>
      <c r="H35" s="317"/>
      <c r="I35" s="317"/>
    </row>
    <row r="36" spans="1:13" s="315" customFormat="1" ht="24" customHeight="1">
      <c r="A36" s="318" t="s">
        <v>332</v>
      </c>
      <c r="B36" s="314"/>
      <c r="C36" s="314"/>
      <c r="D36" s="314"/>
      <c r="E36" s="314"/>
      <c r="F36" s="314"/>
      <c r="G36" s="314"/>
      <c r="H36" s="314"/>
      <c r="I36" s="314"/>
    </row>
    <row r="37" spans="1:13" ht="24" customHeight="1">
      <c r="A37" s="308" t="s">
        <v>333</v>
      </c>
      <c r="B37" s="319"/>
      <c r="C37" s="319"/>
      <c r="D37" s="319"/>
      <c r="E37" s="319"/>
      <c r="F37" s="319"/>
      <c r="G37" s="319"/>
      <c r="H37" s="319"/>
      <c r="I37" s="319"/>
    </row>
    <row r="38" spans="1:13" ht="16.5">
      <c r="A38" s="308"/>
      <c r="B38" s="319"/>
      <c r="C38" s="319"/>
      <c r="D38" s="319"/>
      <c r="E38" s="319"/>
      <c r="F38" s="319"/>
      <c r="G38" s="319"/>
      <c r="H38" s="319"/>
      <c r="I38" s="319"/>
    </row>
    <row r="39" spans="1:13" ht="23.25" customHeight="1">
      <c r="A39" s="301" t="s">
        <v>334</v>
      </c>
      <c r="B39" s="317"/>
      <c r="C39" s="317"/>
      <c r="D39" s="317"/>
      <c r="E39" s="317"/>
      <c r="F39" s="317"/>
      <c r="G39" s="317"/>
      <c r="H39" s="317"/>
      <c r="I39" s="317"/>
    </row>
    <row r="40" spans="1:13" ht="24" customHeight="1">
      <c r="A40" s="308" t="s">
        <v>335</v>
      </c>
      <c r="B40" s="309"/>
      <c r="C40" s="309"/>
      <c r="D40" s="309"/>
      <c r="E40" s="309"/>
      <c r="F40" s="309"/>
      <c r="G40" s="309"/>
      <c r="H40" s="309"/>
      <c r="I40" s="309"/>
    </row>
    <row r="41" spans="1:13" ht="24" customHeight="1">
      <c r="A41" s="308" t="s">
        <v>336</v>
      </c>
      <c r="B41" s="311"/>
      <c r="C41" s="311"/>
      <c r="D41" s="311"/>
      <c r="E41" s="311"/>
      <c r="F41" s="311"/>
      <c r="G41" s="311"/>
      <c r="H41" s="309"/>
      <c r="I41" s="309"/>
    </row>
    <row r="42" spans="1:13" ht="19.5" customHeight="1">
      <c r="A42" s="320" t="s">
        <v>337</v>
      </c>
      <c r="B42" s="311"/>
      <c r="C42" s="311"/>
      <c r="D42" s="311"/>
      <c r="E42" s="311"/>
      <c r="F42" s="311"/>
      <c r="G42" s="311"/>
      <c r="H42" s="309"/>
      <c r="I42" s="309"/>
    </row>
    <row r="43" spans="1:13" ht="24" customHeight="1">
      <c r="A43" s="308" t="s">
        <v>338</v>
      </c>
      <c r="B43" s="309"/>
      <c r="C43" s="309"/>
      <c r="D43" s="309"/>
      <c r="E43" s="309"/>
      <c r="F43" s="309"/>
      <c r="G43" s="309"/>
      <c r="H43" s="309"/>
      <c r="I43" s="309"/>
    </row>
    <row r="44" spans="1:13" ht="16.5" customHeight="1">
      <c r="A44" s="308"/>
      <c r="B44" s="309"/>
      <c r="C44" s="309"/>
      <c r="D44" s="309"/>
      <c r="E44" s="309"/>
      <c r="F44" s="309"/>
      <c r="G44" s="309"/>
      <c r="H44" s="309"/>
      <c r="I44" s="309"/>
    </row>
    <row r="45" spans="1:13" ht="24" customHeight="1">
      <c r="A45" s="301" t="s">
        <v>339</v>
      </c>
      <c r="B45" s="317"/>
      <c r="C45" s="317"/>
      <c r="D45" s="317"/>
      <c r="E45" s="317"/>
      <c r="F45" s="317"/>
      <c r="G45" s="317"/>
      <c r="H45" s="317"/>
      <c r="I45" s="317"/>
    </row>
    <row r="46" spans="1:13" ht="24" customHeight="1">
      <c r="A46" s="308" t="s">
        <v>340</v>
      </c>
      <c r="B46" s="309"/>
      <c r="C46" s="309"/>
      <c r="D46" s="309"/>
      <c r="E46" s="309"/>
      <c r="F46" s="309"/>
      <c r="G46" s="309"/>
      <c r="H46" s="309"/>
      <c r="I46" s="309"/>
    </row>
    <row r="47" spans="1:13" ht="20.25" customHeight="1">
      <c r="A47" s="310" t="s">
        <v>341</v>
      </c>
      <c r="B47" s="309"/>
      <c r="C47" s="309"/>
      <c r="D47" s="309"/>
      <c r="E47" s="309"/>
      <c r="F47" s="309"/>
      <c r="G47" s="309"/>
      <c r="H47" s="309"/>
      <c r="I47" s="309"/>
      <c r="M47" s="321"/>
    </row>
    <row r="48" spans="1:13" ht="19.5" customHeight="1">
      <c r="A48" s="320" t="s">
        <v>342</v>
      </c>
      <c r="B48" s="309"/>
      <c r="C48" s="309"/>
      <c r="D48" s="309"/>
      <c r="E48" s="309"/>
      <c r="F48" s="309"/>
      <c r="G48" s="309"/>
      <c r="H48" s="309"/>
      <c r="I48" s="309"/>
    </row>
    <row r="49" spans="1:9" ht="20.25" customHeight="1">
      <c r="A49" s="310" t="s">
        <v>343</v>
      </c>
      <c r="B49" s="309"/>
      <c r="C49" s="309"/>
      <c r="D49" s="309"/>
      <c r="E49" s="309"/>
      <c r="F49" s="309"/>
      <c r="G49" s="309"/>
      <c r="H49" s="309"/>
      <c r="I49" s="309"/>
    </row>
    <row r="50" spans="1:9" ht="19.5" customHeight="1">
      <c r="A50" s="320" t="s">
        <v>344</v>
      </c>
      <c r="B50" s="309"/>
      <c r="C50" s="309"/>
      <c r="D50" s="309"/>
      <c r="E50" s="309"/>
      <c r="F50" s="309"/>
      <c r="G50" s="309"/>
      <c r="H50" s="309"/>
      <c r="I50" s="309"/>
    </row>
    <row r="51" spans="1:9" ht="19.5" customHeight="1">
      <c r="A51" s="320" t="s">
        <v>345</v>
      </c>
      <c r="B51" s="309"/>
      <c r="C51" s="309"/>
      <c r="D51" s="309"/>
      <c r="E51" s="309"/>
      <c r="F51" s="309"/>
      <c r="G51" s="309"/>
      <c r="H51" s="309"/>
      <c r="I51" s="309"/>
    </row>
    <row r="52" spans="1:9" ht="20.25" customHeight="1">
      <c r="A52" s="310" t="s">
        <v>346</v>
      </c>
      <c r="B52" s="309"/>
      <c r="C52" s="309"/>
      <c r="D52" s="309"/>
      <c r="E52" s="309"/>
      <c r="F52" s="309"/>
      <c r="G52" s="309"/>
      <c r="H52" s="309"/>
      <c r="I52" s="309"/>
    </row>
    <row r="53" spans="1:9" ht="19.5" customHeight="1">
      <c r="A53" s="320" t="s">
        <v>347</v>
      </c>
      <c r="B53" s="309"/>
      <c r="C53" s="309"/>
      <c r="D53" s="309"/>
      <c r="E53" s="309"/>
      <c r="F53" s="309"/>
      <c r="G53" s="309"/>
      <c r="H53" s="309"/>
      <c r="I53" s="309"/>
    </row>
    <row r="54" spans="1:9" ht="19.5" customHeight="1">
      <c r="A54" s="320" t="s">
        <v>348</v>
      </c>
      <c r="B54" s="309"/>
      <c r="C54" s="309"/>
      <c r="D54" s="309"/>
      <c r="E54" s="309"/>
      <c r="F54" s="309"/>
      <c r="G54" s="309"/>
      <c r="H54" s="309"/>
      <c r="I54" s="309"/>
    </row>
    <row r="55" spans="1:9" ht="19.5" customHeight="1">
      <c r="A55" s="320" t="s">
        <v>349</v>
      </c>
      <c r="B55" s="309"/>
      <c r="C55" s="309"/>
      <c r="D55" s="309"/>
      <c r="E55" s="309"/>
      <c r="F55" s="309"/>
      <c r="G55" s="309"/>
      <c r="H55" s="309"/>
      <c r="I55" s="309"/>
    </row>
    <row r="56" spans="1:9" ht="19.5" customHeight="1">
      <c r="A56" s="320" t="s">
        <v>350</v>
      </c>
      <c r="B56" s="309"/>
      <c r="C56" s="309"/>
      <c r="D56" s="309"/>
      <c r="E56" s="309"/>
      <c r="F56" s="309"/>
      <c r="G56" s="309"/>
      <c r="H56" s="309"/>
      <c r="I56" s="309"/>
    </row>
    <row r="57" spans="1:9" ht="19.5" customHeight="1">
      <c r="A57" s="320" t="s">
        <v>351</v>
      </c>
      <c r="B57" s="309"/>
      <c r="C57" s="309"/>
      <c r="D57" s="309"/>
      <c r="E57" s="309"/>
      <c r="F57" s="309"/>
      <c r="G57" s="309"/>
      <c r="H57" s="309"/>
      <c r="I57" s="309"/>
    </row>
    <row r="58" spans="1:9" ht="24" customHeight="1">
      <c r="A58" s="308" t="s">
        <v>352</v>
      </c>
      <c r="B58" s="309"/>
      <c r="C58" s="309"/>
      <c r="D58" s="309"/>
      <c r="E58" s="309"/>
      <c r="F58" s="309"/>
      <c r="G58" s="309"/>
      <c r="H58" s="309"/>
      <c r="I58" s="309"/>
    </row>
    <row r="59" spans="1:9" ht="20.25" customHeight="1">
      <c r="A59" s="310" t="s">
        <v>353</v>
      </c>
      <c r="B59" s="309"/>
      <c r="C59" s="309"/>
      <c r="D59" s="309"/>
      <c r="E59" s="309"/>
      <c r="F59" s="309"/>
      <c r="G59" s="309"/>
      <c r="H59" s="309"/>
      <c r="I59" s="309"/>
    </row>
    <row r="60" spans="1:9" ht="20.25" customHeight="1">
      <c r="A60" s="320" t="s">
        <v>354</v>
      </c>
      <c r="B60" s="309"/>
      <c r="C60" s="309"/>
      <c r="D60" s="309"/>
      <c r="E60" s="309"/>
      <c r="F60" s="309"/>
      <c r="G60" s="309"/>
      <c r="H60" s="309"/>
      <c r="I60" s="309"/>
    </row>
    <row r="61" spans="1:9" ht="19.5" customHeight="1">
      <c r="A61" s="320" t="s">
        <v>355</v>
      </c>
      <c r="B61" s="309"/>
      <c r="C61" s="309"/>
      <c r="D61" s="309"/>
      <c r="E61" s="309"/>
      <c r="F61" s="309"/>
      <c r="G61" s="309"/>
      <c r="H61" s="309"/>
      <c r="I61" s="309"/>
    </row>
    <row r="62" spans="1:9" ht="19.5" customHeight="1">
      <c r="A62" s="320" t="s">
        <v>356</v>
      </c>
      <c r="B62" s="309"/>
      <c r="C62" s="309"/>
      <c r="D62" s="309"/>
      <c r="E62" s="309"/>
      <c r="F62" s="309"/>
      <c r="G62" s="309"/>
      <c r="H62" s="309"/>
      <c r="I62" s="309"/>
    </row>
    <row r="63" spans="1:9" ht="19.5" customHeight="1">
      <c r="A63" s="320" t="s">
        <v>357</v>
      </c>
      <c r="B63" s="309"/>
      <c r="C63" s="309"/>
      <c r="D63" s="309"/>
      <c r="E63" s="309"/>
      <c r="F63" s="309"/>
      <c r="G63" s="309"/>
      <c r="H63" s="309"/>
      <c r="I63" s="309"/>
    </row>
    <row r="64" spans="1:9" ht="19.5" customHeight="1">
      <c r="A64" s="320" t="s">
        <v>358</v>
      </c>
      <c r="B64" s="309"/>
      <c r="C64" s="309"/>
      <c r="D64" s="309"/>
      <c r="E64" s="309"/>
      <c r="F64" s="309"/>
      <c r="G64" s="309"/>
      <c r="H64" s="309"/>
      <c r="I64" s="309"/>
    </row>
    <row r="65" spans="1:9" ht="19.5" customHeight="1">
      <c r="A65" s="320" t="s">
        <v>359</v>
      </c>
      <c r="B65" s="309"/>
      <c r="C65" s="309"/>
      <c r="D65" s="309"/>
      <c r="E65" s="309"/>
      <c r="F65" s="309"/>
      <c r="G65" s="309"/>
      <c r="H65" s="309"/>
      <c r="I65" s="309"/>
    </row>
    <row r="66" spans="1:9" ht="20.25" customHeight="1">
      <c r="A66" s="310" t="s">
        <v>360</v>
      </c>
      <c r="B66" s="309"/>
      <c r="C66" s="309"/>
      <c r="D66" s="309"/>
      <c r="E66" s="322"/>
      <c r="F66" s="309"/>
      <c r="G66" s="309"/>
      <c r="H66" s="309"/>
      <c r="I66" s="309"/>
    </row>
    <row r="67" spans="1:9" ht="20.25" customHeight="1">
      <c r="A67" s="310" t="s">
        <v>361</v>
      </c>
      <c r="B67" s="309"/>
      <c r="C67" s="309"/>
      <c r="D67" s="309"/>
      <c r="E67" s="309"/>
      <c r="F67" s="309"/>
      <c r="G67" s="309"/>
      <c r="H67" s="309"/>
      <c r="I67" s="309"/>
    </row>
    <row r="68" spans="1:9" ht="20.25" customHeight="1">
      <c r="A68" s="310" t="s">
        <v>362</v>
      </c>
      <c r="B68" s="309"/>
      <c r="C68" s="309"/>
      <c r="D68" s="309"/>
      <c r="E68" s="309"/>
      <c r="F68" s="309"/>
      <c r="G68" s="309"/>
      <c r="H68" s="309"/>
      <c r="I68" s="309"/>
    </row>
    <row r="69" spans="1:9" ht="24" customHeight="1">
      <c r="A69" s="308" t="s">
        <v>363</v>
      </c>
      <c r="B69" s="309"/>
      <c r="C69" s="309"/>
      <c r="D69" s="309"/>
      <c r="E69" s="309"/>
      <c r="F69" s="309"/>
      <c r="G69" s="309"/>
      <c r="H69" s="309"/>
      <c r="I69" s="309"/>
    </row>
    <row r="70" spans="1:9" ht="20.25" customHeight="1">
      <c r="A70" s="310" t="s">
        <v>364</v>
      </c>
      <c r="B70" s="309"/>
      <c r="C70" s="309"/>
      <c r="D70" s="309"/>
      <c r="E70" s="309"/>
      <c r="F70" s="309"/>
      <c r="G70" s="309"/>
      <c r="H70" s="309"/>
      <c r="I70" s="309"/>
    </row>
    <row r="71" spans="1:9" ht="20.25" customHeight="1">
      <c r="A71" s="320" t="s">
        <v>365</v>
      </c>
      <c r="B71" s="309"/>
      <c r="C71" s="309"/>
      <c r="D71" s="309"/>
      <c r="E71" s="309"/>
      <c r="F71" s="309"/>
      <c r="G71" s="309"/>
      <c r="H71" s="309"/>
      <c r="I71" s="309"/>
    </row>
    <row r="72" spans="1:9" ht="19.5" customHeight="1">
      <c r="A72" s="320" t="s">
        <v>366</v>
      </c>
      <c r="B72" s="309"/>
      <c r="C72" s="309"/>
      <c r="D72" s="309"/>
      <c r="E72" s="309"/>
      <c r="F72" s="309"/>
      <c r="G72" s="309"/>
      <c r="H72" s="309"/>
      <c r="I72" s="309"/>
    </row>
    <row r="73" spans="1:9" ht="19.5" customHeight="1">
      <c r="A73" s="320" t="s">
        <v>367</v>
      </c>
      <c r="B73" s="309"/>
      <c r="C73" s="309"/>
      <c r="D73" s="309"/>
      <c r="E73" s="309"/>
      <c r="F73" s="309"/>
      <c r="G73" s="309"/>
      <c r="H73" s="309"/>
      <c r="I73" s="309"/>
    </row>
    <row r="74" spans="1:9" ht="20.25" customHeight="1">
      <c r="A74" s="310" t="s">
        <v>368</v>
      </c>
      <c r="B74" s="309"/>
      <c r="C74" s="309"/>
      <c r="D74" s="309"/>
      <c r="E74" s="309"/>
      <c r="F74" s="309"/>
      <c r="G74" s="309"/>
      <c r="H74" s="309"/>
      <c r="I74" s="309"/>
    </row>
    <row r="75" spans="1:9" ht="20.25" customHeight="1">
      <c r="A75" s="320" t="s">
        <v>369</v>
      </c>
      <c r="D75" s="309"/>
      <c r="E75" s="309"/>
      <c r="F75" s="309"/>
      <c r="G75" s="309"/>
      <c r="H75" s="309"/>
      <c r="I75" s="309"/>
    </row>
    <row r="76" spans="1:9" ht="19.5" customHeight="1">
      <c r="A76" s="320" t="s">
        <v>370</v>
      </c>
      <c r="D76" s="309"/>
      <c r="E76" s="309"/>
      <c r="F76" s="309"/>
      <c r="G76" s="309"/>
      <c r="H76" s="309"/>
      <c r="I76" s="309"/>
    </row>
    <row r="77" spans="1:9" ht="20.25" customHeight="1">
      <c r="A77" s="320" t="s">
        <v>371</v>
      </c>
      <c r="B77" s="311" t="s">
        <v>372</v>
      </c>
      <c r="D77" s="309"/>
      <c r="E77" s="320" t="s">
        <v>373</v>
      </c>
      <c r="F77" s="309"/>
      <c r="G77" s="309"/>
      <c r="H77" s="309"/>
      <c r="I77" s="309"/>
    </row>
    <row r="78" spans="1:9" ht="20.25" customHeight="1">
      <c r="A78" s="320" t="s">
        <v>371</v>
      </c>
      <c r="B78" s="311" t="s">
        <v>374</v>
      </c>
      <c r="D78" s="309"/>
      <c r="E78" s="320" t="s">
        <v>375</v>
      </c>
      <c r="F78" s="309"/>
      <c r="G78" s="309"/>
      <c r="H78" s="309"/>
      <c r="I78" s="309"/>
    </row>
    <row r="79" spans="1:9" ht="20.25" customHeight="1">
      <c r="A79" s="320" t="s">
        <v>371</v>
      </c>
      <c r="B79" s="311" t="s">
        <v>376</v>
      </c>
      <c r="D79" s="309"/>
      <c r="E79" s="320" t="s">
        <v>375</v>
      </c>
      <c r="F79" s="309"/>
      <c r="G79" s="309"/>
      <c r="H79" s="309"/>
      <c r="I79" s="309"/>
    </row>
    <row r="80" spans="1:9" ht="20.25" customHeight="1">
      <c r="A80" s="320" t="s">
        <v>371</v>
      </c>
      <c r="B80" s="311" t="s">
        <v>377</v>
      </c>
      <c r="D80" s="309"/>
      <c r="E80" s="320" t="s">
        <v>378</v>
      </c>
      <c r="F80" s="309"/>
      <c r="G80" s="309"/>
      <c r="H80" s="309"/>
      <c r="I80" s="309"/>
    </row>
    <row r="81" spans="1:9" ht="20.25" customHeight="1">
      <c r="A81" s="320" t="s">
        <v>371</v>
      </c>
      <c r="B81" s="311" t="s">
        <v>379</v>
      </c>
      <c r="D81" s="309"/>
      <c r="E81" s="309"/>
      <c r="F81" s="309"/>
      <c r="G81" s="309"/>
      <c r="H81" s="309"/>
      <c r="I81" s="309"/>
    </row>
    <row r="82" spans="1:9" ht="24" customHeight="1">
      <c r="A82" s="308" t="s">
        <v>380</v>
      </c>
      <c r="B82" s="309"/>
      <c r="C82" s="309"/>
      <c r="D82" s="309"/>
      <c r="E82" s="309"/>
      <c r="F82" s="309"/>
      <c r="G82" s="309"/>
      <c r="H82" s="309"/>
      <c r="I82" s="309"/>
    </row>
    <row r="83" spans="1:9" ht="20.25" customHeight="1">
      <c r="A83" s="310" t="s">
        <v>381</v>
      </c>
      <c r="B83" s="309"/>
      <c r="C83" s="309"/>
      <c r="D83" s="309"/>
      <c r="E83" s="309"/>
      <c r="F83" s="309"/>
      <c r="G83" s="309"/>
      <c r="H83" s="309"/>
      <c r="I83" s="309"/>
    </row>
    <row r="84" spans="1:9" ht="20.25" customHeight="1">
      <c r="A84" s="310" t="s">
        <v>382</v>
      </c>
      <c r="B84" s="309"/>
      <c r="C84" s="309"/>
      <c r="D84" s="309"/>
      <c r="E84" s="309"/>
      <c r="F84" s="309"/>
      <c r="G84" s="309"/>
      <c r="H84" s="309"/>
      <c r="I84" s="309"/>
    </row>
    <row r="85" spans="1:9" ht="24" customHeight="1">
      <c r="A85" s="308" t="s">
        <v>383</v>
      </c>
      <c r="B85" s="309"/>
      <c r="C85" s="309"/>
      <c r="D85" s="309"/>
      <c r="E85" s="309"/>
      <c r="F85" s="309"/>
      <c r="G85" s="309"/>
      <c r="H85" s="309"/>
      <c r="I85" s="309"/>
    </row>
    <row r="86" spans="1:9" ht="20.25" customHeight="1">
      <c r="A86" s="310" t="s">
        <v>384</v>
      </c>
      <c r="B86" s="309"/>
      <c r="C86" s="309"/>
      <c r="D86" s="309"/>
      <c r="E86" s="309"/>
      <c r="F86" s="309"/>
      <c r="G86" s="309"/>
      <c r="H86" s="309"/>
      <c r="I86" s="309"/>
    </row>
    <row r="87" spans="1:9" ht="20.25" customHeight="1">
      <c r="A87" s="310" t="s">
        <v>385</v>
      </c>
      <c r="B87" s="309"/>
      <c r="C87" s="309"/>
      <c r="D87" s="309"/>
      <c r="E87" s="309"/>
      <c r="F87" s="309"/>
      <c r="G87" s="309"/>
      <c r="H87" s="309"/>
      <c r="I87" s="309"/>
    </row>
    <row r="88" spans="1:9" ht="20.25" customHeight="1">
      <c r="A88" s="320" t="s">
        <v>386</v>
      </c>
      <c r="C88" s="309"/>
      <c r="D88" s="309"/>
      <c r="E88" s="309"/>
      <c r="F88" s="309"/>
      <c r="G88" s="309"/>
      <c r="H88" s="309"/>
      <c r="I88" s="309"/>
    </row>
    <row r="89" spans="1:9" s="323" customFormat="1" ht="20.25" customHeight="1">
      <c r="A89" s="320" t="s">
        <v>371</v>
      </c>
      <c r="B89" s="323" t="s">
        <v>387</v>
      </c>
      <c r="C89" s="309"/>
      <c r="D89" s="309"/>
      <c r="E89" s="309"/>
      <c r="F89" s="309"/>
      <c r="G89" s="309"/>
      <c r="H89" s="309"/>
      <c r="I89" s="309"/>
    </row>
    <row r="90" spans="1:9" s="323" customFormat="1" ht="19.5" customHeight="1">
      <c r="A90" s="320"/>
      <c r="B90" s="323" t="s">
        <v>388</v>
      </c>
      <c r="C90" s="309"/>
      <c r="D90" s="309"/>
      <c r="E90" s="309"/>
      <c r="F90" s="309"/>
      <c r="G90" s="309"/>
      <c r="H90" s="309"/>
      <c r="I90" s="309"/>
    </row>
    <row r="91" spans="1:9" s="323" customFormat="1" ht="20.25" customHeight="1">
      <c r="A91" s="320" t="s">
        <v>371</v>
      </c>
      <c r="B91" s="323" t="s">
        <v>389</v>
      </c>
      <c r="C91" s="309"/>
      <c r="D91" s="309"/>
      <c r="E91" s="309"/>
      <c r="F91" s="309"/>
      <c r="G91" s="309"/>
      <c r="H91" s="309"/>
      <c r="I91" s="309"/>
    </row>
    <row r="92" spans="1:9" s="323" customFormat="1" ht="20.25" customHeight="1">
      <c r="A92" s="320" t="s">
        <v>371</v>
      </c>
      <c r="B92" s="323" t="s">
        <v>390</v>
      </c>
      <c r="C92" s="309"/>
      <c r="D92" s="309"/>
      <c r="E92" s="309"/>
      <c r="F92" s="309"/>
      <c r="G92" s="309"/>
      <c r="H92" s="309"/>
      <c r="I92" s="309"/>
    </row>
    <row r="93" spans="1:9" ht="20.25" customHeight="1">
      <c r="A93" s="310" t="s">
        <v>391</v>
      </c>
      <c r="B93" s="309"/>
      <c r="C93" s="309"/>
      <c r="D93" s="309"/>
      <c r="E93" s="309"/>
      <c r="F93" s="309"/>
      <c r="G93" s="309"/>
      <c r="H93" s="309"/>
      <c r="I93" s="309"/>
    </row>
    <row r="94" spans="1:9" ht="20.25" customHeight="1">
      <c r="A94" s="310" t="s">
        <v>392</v>
      </c>
      <c r="B94" s="309"/>
      <c r="C94" s="309"/>
      <c r="D94" s="309"/>
      <c r="E94" s="309"/>
      <c r="F94" s="309"/>
      <c r="G94" s="309"/>
      <c r="H94" s="309"/>
      <c r="I94" s="309"/>
    </row>
    <row r="95" spans="1:9" ht="20.25" customHeight="1">
      <c r="A95" s="320" t="s">
        <v>393</v>
      </c>
      <c r="B95" s="309"/>
      <c r="C95" s="309"/>
      <c r="D95" s="309"/>
      <c r="E95" s="309"/>
      <c r="F95" s="309"/>
      <c r="G95" s="309"/>
      <c r="H95" s="309"/>
      <c r="I95" s="309"/>
    </row>
    <row r="96" spans="1:9" ht="19.5" customHeight="1">
      <c r="A96" s="320" t="s">
        <v>394</v>
      </c>
      <c r="B96" s="309"/>
      <c r="C96" s="309"/>
      <c r="D96" s="309"/>
      <c r="E96" s="309"/>
      <c r="F96" s="309"/>
      <c r="G96" s="309"/>
      <c r="H96" s="309"/>
      <c r="I96" s="309"/>
    </row>
    <row r="97" spans="1:9" ht="19.5" customHeight="1">
      <c r="A97" s="320" t="s">
        <v>395</v>
      </c>
      <c r="B97" s="309"/>
      <c r="C97" s="309"/>
      <c r="D97" s="309"/>
      <c r="E97" s="309"/>
      <c r="F97" s="309"/>
      <c r="G97" s="309"/>
      <c r="H97" s="309"/>
      <c r="I97" s="309"/>
    </row>
    <row r="98" spans="1:9" s="326" customFormat="1" ht="24" customHeight="1">
      <c r="A98" s="308" t="s">
        <v>396</v>
      </c>
      <c r="B98" s="324"/>
      <c r="C98" s="325"/>
      <c r="D98" s="325"/>
      <c r="E98" s="325"/>
      <c r="F98" s="325"/>
      <c r="G98" s="325"/>
      <c r="H98" s="325"/>
      <c r="I98" s="325"/>
    </row>
    <row r="99" spans="1:9" ht="20.25" customHeight="1">
      <c r="A99" s="310" t="s">
        <v>397</v>
      </c>
      <c r="B99" s="309"/>
      <c r="C99" s="309"/>
      <c r="D99" s="309"/>
      <c r="E99" s="309"/>
      <c r="F99" s="309"/>
      <c r="G99" s="309"/>
      <c r="H99" s="309"/>
      <c r="I99" s="309"/>
    </row>
    <row r="100" spans="1:9" ht="20.25" customHeight="1">
      <c r="A100" s="320" t="s">
        <v>398</v>
      </c>
      <c r="B100" s="309"/>
      <c r="C100" s="309"/>
      <c r="D100" s="309"/>
      <c r="E100" s="309"/>
      <c r="F100" s="309"/>
      <c r="G100" s="309"/>
      <c r="H100" s="309"/>
      <c r="I100" s="309"/>
    </row>
    <row r="101" spans="1:9" ht="19.5" customHeight="1">
      <c r="A101" s="320" t="s">
        <v>399</v>
      </c>
      <c r="B101" s="309"/>
      <c r="C101" s="309"/>
      <c r="D101" s="309"/>
      <c r="E101" s="309"/>
      <c r="F101" s="309"/>
      <c r="G101" s="309"/>
      <c r="H101" s="309"/>
      <c r="I101" s="309"/>
    </row>
    <row r="102" spans="1:9" ht="19.5" customHeight="1">
      <c r="A102" s="320" t="s">
        <v>400</v>
      </c>
      <c r="B102" s="309"/>
      <c r="C102" s="309"/>
      <c r="D102" s="309"/>
      <c r="E102" s="309"/>
      <c r="F102" s="309"/>
      <c r="G102" s="309"/>
      <c r="H102" s="309"/>
      <c r="I102" s="309"/>
    </row>
    <row r="103" spans="1:9" ht="19.5" customHeight="1">
      <c r="A103" s="320" t="s">
        <v>401</v>
      </c>
      <c r="B103" s="309"/>
      <c r="C103" s="309"/>
      <c r="D103" s="309"/>
      <c r="E103" s="309"/>
      <c r="F103" s="309"/>
      <c r="G103" s="309"/>
      <c r="H103" s="309"/>
      <c r="I103" s="309"/>
    </row>
    <row r="104" spans="1:9" ht="20.25" customHeight="1">
      <c r="A104" s="320" t="s">
        <v>402</v>
      </c>
      <c r="B104" s="309"/>
      <c r="C104" s="309"/>
      <c r="D104" s="309"/>
      <c r="E104" s="309"/>
      <c r="F104" s="309"/>
      <c r="G104" s="309"/>
      <c r="H104" s="309"/>
      <c r="I104" s="309"/>
    </row>
    <row r="105" spans="1:9" ht="19.5" customHeight="1">
      <c r="A105" s="320" t="s">
        <v>403</v>
      </c>
      <c r="B105" s="309"/>
      <c r="C105" s="309"/>
      <c r="D105" s="309"/>
      <c r="E105" s="309"/>
      <c r="F105" s="309"/>
      <c r="G105" s="309"/>
      <c r="H105" s="309"/>
      <c r="I105" s="309"/>
    </row>
    <row r="106" spans="1:9" ht="19.5" customHeight="1">
      <c r="A106" s="320" t="s">
        <v>404</v>
      </c>
      <c r="B106" s="309"/>
      <c r="C106" s="309"/>
      <c r="D106" s="309"/>
      <c r="E106" s="309"/>
      <c r="F106" s="309"/>
      <c r="G106" s="309"/>
      <c r="H106" s="309"/>
      <c r="I106" s="309"/>
    </row>
    <row r="107" spans="1:9" ht="19.5" customHeight="1">
      <c r="A107" s="320" t="s">
        <v>405</v>
      </c>
      <c r="B107" s="309"/>
      <c r="C107" s="309"/>
      <c r="D107" s="309"/>
      <c r="E107" s="309"/>
      <c r="F107" s="309"/>
      <c r="G107" s="309"/>
      <c r="H107" s="309"/>
      <c r="I107" s="309"/>
    </row>
    <row r="108" spans="1:9" ht="19.5" customHeight="1">
      <c r="A108" s="320" t="s">
        <v>406</v>
      </c>
      <c r="B108" s="309"/>
      <c r="C108" s="309"/>
      <c r="D108" s="309"/>
      <c r="E108" s="309"/>
      <c r="F108" s="309"/>
      <c r="G108" s="309"/>
      <c r="H108" s="309"/>
      <c r="I108" s="309"/>
    </row>
    <row r="109" spans="1:9" ht="20.25" customHeight="1">
      <c r="A109" s="320" t="s">
        <v>407</v>
      </c>
      <c r="B109" s="309"/>
      <c r="C109" s="309"/>
      <c r="D109" s="309"/>
      <c r="E109" s="309"/>
      <c r="F109" s="309"/>
      <c r="G109" s="309"/>
      <c r="H109" s="309"/>
      <c r="I109" s="309"/>
    </row>
    <row r="110" spans="1:9" ht="19.5" customHeight="1">
      <c r="A110" s="320" t="s">
        <v>408</v>
      </c>
      <c r="B110" s="309"/>
      <c r="C110" s="309"/>
      <c r="D110" s="309"/>
      <c r="E110" s="309"/>
      <c r="F110" s="309"/>
      <c r="G110" s="309"/>
      <c r="H110" s="309"/>
      <c r="I110" s="309"/>
    </row>
    <row r="111" spans="1:9" ht="19.5" customHeight="1">
      <c r="A111" s="320" t="s">
        <v>409</v>
      </c>
      <c r="B111" s="309"/>
      <c r="C111" s="309"/>
      <c r="D111" s="309"/>
      <c r="E111" s="309"/>
      <c r="F111" s="309"/>
      <c r="G111" s="309"/>
      <c r="H111" s="309"/>
      <c r="I111" s="309"/>
    </row>
    <row r="112" spans="1:9" ht="19.5" customHeight="1">
      <c r="A112" s="320" t="s">
        <v>410</v>
      </c>
      <c r="B112" s="309"/>
      <c r="C112" s="309"/>
      <c r="D112" s="309"/>
      <c r="E112" s="309"/>
      <c r="F112" s="309"/>
      <c r="G112" s="309"/>
      <c r="H112" s="309"/>
      <c r="I112" s="309"/>
    </row>
    <row r="113" spans="1:9" ht="20.25" customHeight="1">
      <c r="A113" s="310" t="s">
        <v>411</v>
      </c>
      <c r="B113" s="327"/>
      <c r="C113" s="309"/>
      <c r="D113" s="309"/>
      <c r="E113" s="309"/>
      <c r="F113" s="309"/>
      <c r="G113" s="309"/>
      <c r="H113" s="309"/>
      <c r="I113" s="309"/>
    </row>
    <row r="114" spans="1:9" ht="24" customHeight="1">
      <c r="A114" s="308" t="s">
        <v>412</v>
      </c>
      <c r="B114" s="327"/>
      <c r="C114" s="309"/>
      <c r="D114" s="309"/>
      <c r="E114" s="309"/>
      <c r="F114" s="309"/>
      <c r="G114" s="309"/>
      <c r="H114" s="309"/>
      <c r="I114" s="309"/>
    </row>
    <row r="115" spans="1:9" ht="20.25" customHeight="1">
      <c r="A115" s="310" t="s">
        <v>413</v>
      </c>
      <c r="C115" s="309"/>
      <c r="D115" s="309"/>
      <c r="E115" s="309"/>
      <c r="F115" s="309"/>
      <c r="G115" s="309"/>
      <c r="H115" s="309"/>
      <c r="I115" s="309"/>
    </row>
    <row r="116" spans="1:9" ht="19.5" customHeight="1">
      <c r="A116" s="308" t="s">
        <v>414</v>
      </c>
      <c r="C116" s="309"/>
      <c r="D116" s="309"/>
      <c r="E116" s="309"/>
      <c r="F116" s="309"/>
      <c r="G116" s="309"/>
      <c r="H116" s="309"/>
      <c r="I116" s="309"/>
    </row>
    <row r="117" spans="1:9" ht="19.5" customHeight="1">
      <c r="A117" s="308" t="s">
        <v>415</v>
      </c>
      <c r="C117" s="309"/>
      <c r="D117" s="309"/>
      <c r="E117" s="309"/>
      <c r="F117" s="309"/>
      <c r="G117" s="309"/>
      <c r="H117" s="309"/>
      <c r="I117" s="309"/>
    </row>
    <row r="118" spans="1:9" ht="19.5" customHeight="1">
      <c r="A118" s="308" t="s">
        <v>416</v>
      </c>
      <c r="C118" s="309"/>
      <c r="D118" s="309"/>
      <c r="E118" s="309"/>
      <c r="F118" s="309"/>
      <c r="G118" s="309"/>
      <c r="H118" s="309"/>
      <c r="I118" s="309"/>
    </row>
    <row r="119" spans="1:9" ht="19.5" customHeight="1">
      <c r="A119" s="308" t="s">
        <v>417</v>
      </c>
      <c r="C119" s="309"/>
      <c r="D119" s="309"/>
      <c r="E119" s="309"/>
      <c r="F119" s="309"/>
      <c r="G119" s="309"/>
      <c r="H119" s="309"/>
      <c r="I119" s="309"/>
    </row>
    <row r="120" spans="1:9" ht="19.5" customHeight="1">
      <c r="A120" s="308" t="s">
        <v>418</v>
      </c>
      <c r="C120" s="309"/>
      <c r="D120" s="309"/>
      <c r="E120" s="309"/>
      <c r="F120" s="309"/>
      <c r="G120" s="309"/>
      <c r="H120" s="309"/>
      <c r="I120" s="309"/>
    </row>
    <row r="121" spans="1:9" ht="20.25" customHeight="1">
      <c r="A121" s="310" t="s">
        <v>419</v>
      </c>
      <c r="C121" s="309"/>
      <c r="D121" s="309"/>
      <c r="E121" s="309"/>
      <c r="F121" s="309"/>
      <c r="G121" s="309"/>
      <c r="H121" s="309"/>
      <c r="I121" s="309"/>
    </row>
    <row r="122" spans="1:9" ht="20.25" customHeight="1">
      <c r="A122" s="310" t="s">
        <v>420</v>
      </c>
      <c r="B122" s="327"/>
      <c r="C122" s="309"/>
      <c r="D122" s="309"/>
      <c r="E122" s="309"/>
      <c r="F122" s="309"/>
      <c r="G122" s="309"/>
      <c r="H122" s="309"/>
      <c r="I122" s="309"/>
    </row>
    <row r="123" spans="1:9" ht="20.25" customHeight="1">
      <c r="A123" s="310" t="s">
        <v>421</v>
      </c>
      <c r="B123" s="327"/>
      <c r="C123" s="309"/>
      <c r="D123" s="309"/>
      <c r="E123" s="309"/>
      <c r="F123" s="309"/>
      <c r="G123" s="309"/>
      <c r="H123" s="309"/>
      <c r="I123" s="309"/>
    </row>
    <row r="124" spans="1:9" ht="24" customHeight="1">
      <c r="A124" s="308" t="s">
        <v>422</v>
      </c>
      <c r="B124" s="309"/>
      <c r="C124" s="309"/>
      <c r="D124" s="309"/>
      <c r="E124" s="309"/>
      <c r="F124" s="309"/>
      <c r="G124" s="309"/>
      <c r="H124" s="309"/>
      <c r="I124" s="309"/>
    </row>
    <row r="125" spans="1:9" ht="24" customHeight="1">
      <c r="A125" s="308" t="s">
        <v>423</v>
      </c>
      <c r="B125" s="309"/>
      <c r="C125" s="309"/>
      <c r="D125" s="309"/>
      <c r="E125" s="309"/>
      <c r="F125" s="309"/>
      <c r="G125" s="309"/>
      <c r="H125" s="309"/>
      <c r="I125" s="309"/>
    </row>
    <row r="126" spans="1:9" ht="24" customHeight="1">
      <c r="A126" s="308" t="s">
        <v>424</v>
      </c>
      <c r="B126" s="327"/>
      <c r="C126" s="309"/>
      <c r="D126" s="309"/>
      <c r="E126" s="309"/>
      <c r="F126" s="309"/>
      <c r="G126" s="309"/>
      <c r="H126" s="309"/>
      <c r="I126" s="309"/>
    </row>
    <row r="127" spans="1:9" ht="20.25" customHeight="1">
      <c r="A127" s="310" t="s">
        <v>425</v>
      </c>
      <c r="B127" s="327"/>
      <c r="C127" s="309"/>
      <c r="D127" s="309"/>
      <c r="E127" s="309"/>
      <c r="F127" s="309"/>
      <c r="G127" s="309"/>
      <c r="H127" s="309"/>
      <c r="I127" s="309"/>
    </row>
    <row r="128" spans="1:9" ht="19.5" customHeight="1">
      <c r="A128" s="320" t="s">
        <v>426</v>
      </c>
      <c r="B128" s="327"/>
      <c r="C128" s="309"/>
      <c r="D128" s="309"/>
      <c r="E128" s="309"/>
      <c r="F128" s="309"/>
      <c r="G128" s="309"/>
      <c r="H128" s="309"/>
      <c r="I128" s="309"/>
    </row>
    <row r="129" spans="1:9" ht="20.25" customHeight="1">
      <c r="A129" s="310" t="s">
        <v>427</v>
      </c>
      <c r="B129" s="327"/>
      <c r="C129" s="309"/>
      <c r="D129" s="309"/>
      <c r="E129" s="309"/>
      <c r="F129" s="309"/>
      <c r="G129" s="309"/>
      <c r="H129" s="309"/>
      <c r="I129" s="309"/>
    </row>
    <row r="130" spans="1:9" ht="19.5" customHeight="1">
      <c r="A130" s="320" t="s">
        <v>428</v>
      </c>
      <c r="B130" s="327"/>
      <c r="C130" s="309"/>
      <c r="D130" s="309"/>
      <c r="E130" s="309"/>
      <c r="F130" s="309"/>
      <c r="G130" s="309"/>
      <c r="H130" s="309"/>
      <c r="I130" s="309"/>
    </row>
    <row r="131" spans="1:9" ht="19.5" customHeight="1">
      <c r="A131" s="320" t="s">
        <v>429</v>
      </c>
      <c r="B131" s="327"/>
      <c r="C131" s="309"/>
      <c r="D131" s="309"/>
      <c r="E131" s="309"/>
      <c r="F131" s="309"/>
      <c r="G131" s="309"/>
      <c r="H131" s="309"/>
      <c r="I131" s="309"/>
    </row>
    <row r="132" spans="1:9" ht="19.5" customHeight="1">
      <c r="A132" s="320" t="s">
        <v>430</v>
      </c>
      <c r="B132" s="327"/>
      <c r="C132" s="309"/>
      <c r="D132" s="309"/>
      <c r="E132" s="309"/>
      <c r="F132" s="309"/>
      <c r="G132" s="309"/>
      <c r="H132" s="309"/>
      <c r="I132" s="309"/>
    </row>
    <row r="133" spans="1:9" ht="20.25" customHeight="1">
      <c r="A133" s="310" t="s">
        <v>431</v>
      </c>
      <c r="B133" s="327"/>
      <c r="C133" s="309"/>
      <c r="D133" s="309"/>
      <c r="E133" s="309"/>
      <c r="F133" s="309"/>
      <c r="G133" s="309"/>
      <c r="H133" s="309"/>
      <c r="I133" s="309"/>
    </row>
    <row r="134" spans="1:9" ht="19.5" customHeight="1">
      <c r="A134" s="320" t="s">
        <v>432</v>
      </c>
      <c r="B134" s="327"/>
      <c r="C134" s="309"/>
      <c r="D134" s="309"/>
      <c r="E134" s="309"/>
      <c r="F134" s="309"/>
      <c r="G134" s="309"/>
      <c r="H134" s="309"/>
      <c r="I134" s="309"/>
    </row>
    <row r="135" spans="1:9" ht="24" customHeight="1">
      <c r="A135" s="308" t="s">
        <v>433</v>
      </c>
      <c r="B135" s="327"/>
      <c r="C135" s="309"/>
      <c r="D135" s="309"/>
      <c r="E135" s="309"/>
      <c r="F135" s="309"/>
      <c r="G135" s="309"/>
      <c r="H135" s="309"/>
      <c r="I135" s="309"/>
    </row>
    <row r="136" spans="1:9" ht="20.25" customHeight="1">
      <c r="A136" s="310" t="s">
        <v>434</v>
      </c>
      <c r="B136" s="327"/>
      <c r="C136" s="309"/>
      <c r="D136" s="309"/>
      <c r="E136" s="309"/>
      <c r="F136" s="309"/>
      <c r="G136" s="309"/>
      <c r="H136" s="309"/>
      <c r="I136" s="309"/>
    </row>
    <row r="137" spans="1:9" ht="20.25" customHeight="1">
      <c r="A137" s="310" t="s">
        <v>435</v>
      </c>
      <c r="B137" s="327"/>
      <c r="C137" s="309"/>
      <c r="D137" s="309"/>
      <c r="E137" s="309"/>
      <c r="F137" s="309"/>
      <c r="G137" s="309"/>
      <c r="H137" s="309"/>
      <c r="I137" s="309"/>
    </row>
    <row r="138" spans="1:9" ht="20.25" customHeight="1">
      <c r="A138" s="310" t="s">
        <v>436</v>
      </c>
      <c r="B138" s="327"/>
      <c r="C138" s="309"/>
      <c r="D138" s="309"/>
      <c r="E138" s="309"/>
      <c r="F138" s="309"/>
      <c r="G138" s="309"/>
      <c r="H138" s="309"/>
      <c r="I138" s="309"/>
    </row>
    <row r="139" spans="1:9" ht="20.25" customHeight="1">
      <c r="A139" s="310" t="s">
        <v>437</v>
      </c>
      <c r="B139" s="327"/>
      <c r="C139" s="309"/>
      <c r="D139" s="309"/>
      <c r="E139" s="309"/>
      <c r="F139" s="309"/>
      <c r="G139" s="309"/>
      <c r="H139" s="309"/>
      <c r="I139" s="309"/>
    </row>
    <row r="140" spans="1:9" ht="24" customHeight="1">
      <c r="A140" s="308" t="s">
        <v>438</v>
      </c>
      <c r="B140" s="327"/>
      <c r="C140" s="309"/>
      <c r="D140" s="309"/>
      <c r="E140" s="309"/>
      <c r="F140" s="309"/>
      <c r="G140" s="309"/>
      <c r="H140" s="309"/>
      <c r="I140" s="309"/>
    </row>
    <row r="141" spans="1:9" ht="20.25" customHeight="1">
      <c r="A141" s="310" t="s">
        <v>439</v>
      </c>
      <c r="B141" s="327"/>
      <c r="C141" s="309"/>
      <c r="D141" s="309"/>
      <c r="E141" s="309"/>
      <c r="F141" s="309"/>
      <c r="G141" s="309"/>
      <c r="H141" s="309"/>
      <c r="I141" s="309"/>
    </row>
    <row r="142" spans="1:9" ht="20.25" customHeight="1">
      <c r="A142" s="310" t="s">
        <v>440</v>
      </c>
      <c r="B142" s="327"/>
      <c r="C142" s="309"/>
      <c r="D142" s="309"/>
      <c r="E142" s="309"/>
      <c r="F142" s="309"/>
      <c r="G142" s="309"/>
      <c r="H142" s="309"/>
      <c r="I142" s="309"/>
    </row>
    <row r="143" spans="1:9" ht="20.25" customHeight="1">
      <c r="A143" s="310" t="s">
        <v>441</v>
      </c>
      <c r="B143" s="327"/>
      <c r="C143" s="309"/>
      <c r="D143" s="309"/>
      <c r="E143" s="309"/>
      <c r="F143" s="309"/>
      <c r="G143" s="309"/>
      <c r="H143" s="309"/>
      <c r="I143" s="309"/>
    </row>
    <row r="144" spans="1:9" s="16" customFormat="1" ht="24" customHeight="1">
      <c r="A144" s="308" t="s">
        <v>442</v>
      </c>
      <c r="B144" s="327"/>
      <c r="C144" s="309"/>
      <c r="D144" s="309"/>
      <c r="E144" s="309"/>
      <c r="F144" s="309"/>
      <c r="G144" s="309"/>
      <c r="H144" s="309"/>
      <c r="I144" s="309"/>
    </row>
    <row r="145" spans="1:15" s="16" customFormat="1" ht="19.5" customHeight="1">
      <c r="A145" s="320" t="s">
        <v>443</v>
      </c>
      <c r="B145" s="309"/>
      <c r="C145" s="309"/>
      <c r="D145" s="309"/>
      <c r="E145" s="309"/>
      <c r="F145" s="309"/>
      <c r="G145" s="309"/>
      <c r="H145" s="309"/>
      <c r="I145" s="309"/>
    </row>
    <row r="146" spans="1:15" ht="24" customHeight="1">
      <c r="A146" s="308" t="s">
        <v>444</v>
      </c>
      <c r="B146" s="309"/>
      <c r="C146" s="309"/>
      <c r="D146" s="309"/>
      <c r="E146" s="309"/>
      <c r="F146" s="309"/>
      <c r="G146" s="309"/>
      <c r="H146" s="309"/>
      <c r="I146" s="309"/>
    </row>
    <row r="147" spans="1:15" ht="24" customHeight="1">
      <c r="A147" s="308" t="s">
        <v>445</v>
      </c>
      <c r="B147" s="309"/>
      <c r="C147" s="309"/>
      <c r="D147" s="309"/>
      <c r="E147" s="309"/>
      <c r="F147" s="309"/>
      <c r="G147" s="309"/>
      <c r="H147" s="309"/>
      <c r="I147" s="309"/>
    </row>
    <row r="148" spans="1:15" ht="16.5" customHeight="1">
      <c r="A148" s="308"/>
      <c r="B148" s="309"/>
      <c r="C148" s="309"/>
      <c r="D148" s="309"/>
      <c r="E148" s="309"/>
      <c r="F148" s="309"/>
      <c r="G148" s="309"/>
      <c r="H148" s="309"/>
      <c r="I148" s="309"/>
    </row>
    <row r="149" spans="1:15" ht="24" customHeight="1">
      <c r="A149" s="301" t="s">
        <v>446</v>
      </c>
      <c r="B149" s="317"/>
      <c r="C149" s="317"/>
      <c r="D149" s="317"/>
      <c r="E149" s="317"/>
      <c r="F149" s="317"/>
      <c r="G149" s="317"/>
      <c r="H149" s="317"/>
      <c r="I149" s="317"/>
    </row>
    <row r="150" spans="1:15" ht="24" customHeight="1">
      <c r="A150" s="308" t="s">
        <v>447</v>
      </c>
      <c r="B150" s="327"/>
      <c r="C150" s="309"/>
      <c r="D150" s="309"/>
      <c r="E150" s="309"/>
      <c r="F150" s="309"/>
      <c r="G150" s="309"/>
      <c r="H150" s="309"/>
      <c r="I150" s="309"/>
    </row>
    <row r="151" spans="1:15" ht="19.5" customHeight="1">
      <c r="A151" s="308" t="s">
        <v>448</v>
      </c>
      <c r="B151" s="327"/>
      <c r="C151" s="309"/>
      <c r="D151" s="309"/>
      <c r="E151" s="309"/>
      <c r="F151" s="309"/>
      <c r="G151" s="309"/>
      <c r="H151" s="309"/>
      <c r="I151" s="309"/>
    </row>
    <row r="152" spans="1:15" ht="24" customHeight="1">
      <c r="A152" s="308" t="s">
        <v>449</v>
      </c>
      <c r="B152" s="327"/>
      <c r="C152" s="309"/>
      <c r="D152" s="309"/>
      <c r="E152" s="309"/>
      <c r="F152" s="309"/>
      <c r="G152" s="309"/>
      <c r="H152" s="309"/>
      <c r="I152" s="309"/>
    </row>
    <row r="153" spans="1:15" ht="19.5" customHeight="1">
      <c r="A153" s="308" t="s">
        <v>450</v>
      </c>
      <c r="B153" s="327"/>
      <c r="C153" s="309"/>
      <c r="D153" s="309"/>
      <c r="E153" s="309"/>
      <c r="F153" s="309"/>
      <c r="G153" s="309"/>
      <c r="H153" s="309"/>
      <c r="I153" s="309"/>
    </row>
    <row r="154" spans="1:15" ht="19.5" customHeight="1">
      <c r="A154" s="308" t="s">
        <v>451</v>
      </c>
      <c r="B154" s="327"/>
      <c r="C154" s="309"/>
      <c r="D154" s="309"/>
      <c r="E154" s="309"/>
      <c r="F154" s="309"/>
      <c r="G154" s="309"/>
      <c r="H154" s="309"/>
      <c r="I154" s="309"/>
    </row>
    <row r="155" spans="1:15" ht="24" customHeight="1">
      <c r="A155" s="308" t="s">
        <v>452</v>
      </c>
      <c r="B155" s="327"/>
      <c r="C155" s="309"/>
      <c r="D155" s="309"/>
      <c r="E155" s="309"/>
      <c r="F155" s="309"/>
      <c r="G155" s="309"/>
      <c r="H155" s="309"/>
      <c r="I155" s="309"/>
    </row>
    <row r="156" spans="1:15" s="333" customFormat="1" ht="24.75" customHeight="1">
      <c r="A156" s="328"/>
      <c r="B156" s="329"/>
      <c r="C156" s="330" t="s">
        <v>453</v>
      </c>
      <c r="D156" s="331"/>
      <c r="E156" s="331"/>
      <c r="F156" s="332" t="s">
        <v>454</v>
      </c>
      <c r="G156" s="332"/>
      <c r="H156" s="332" t="s">
        <v>455</v>
      </c>
      <c r="I156" s="332"/>
      <c r="K156"/>
      <c r="L156"/>
      <c r="M156"/>
      <c r="N156"/>
      <c r="O156"/>
    </row>
    <row r="157" spans="1:15" ht="20.25" customHeight="1">
      <c r="A157" s="334" t="s">
        <v>456</v>
      </c>
      <c r="B157" s="335"/>
      <c r="C157" s="309"/>
      <c r="D157" s="309"/>
      <c r="E157" s="309"/>
      <c r="F157" s="336">
        <f>J157</f>
        <v>29593140000</v>
      </c>
      <c r="G157" s="336"/>
      <c r="H157" s="336">
        <f>K157</f>
        <v>29593140000</v>
      </c>
      <c r="I157" s="336"/>
      <c r="J157" s="337">
        <v>29593140000</v>
      </c>
      <c r="K157" s="57">
        <v>29593140000</v>
      </c>
    </row>
    <row r="158" spans="1:15" ht="20.25" customHeight="1">
      <c r="A158" s="334" t="s">
        <v>457</v>
      </c>
      <c r="B158" s="335"/>
      <c r="C158" s="309"/>
      <c r="D158" s="309"/>
      <c r="E158" s="309"/>
      <c r="F158" s="336">
        <f t="shared" ref="F158:F160" si="0">J158</f>
        <v>3721146633</v>
      </c>
      <c r="G158" s="336"/>
      <c r="H158" s="336">
        <f t="shared" ref="H158:H160" si="1">K158</f>
        <v>3721146633</v>
      </c>
      <c r="I158" s="336"/>
      <c r="J158" s="337">
        <v>3721146633</v>
      </c>
      <c r="K158" s="57">
        <v>3721146633</v>
      </c>
    </row>
    <row r="159" spans="1:15" ht="20.25" customHeight="1">
      <c r="A159" s="334" t="s">
        <v>458</v>
      </c>
      <c r="B159" s="335"/>
      <c r="C159" s="309"/>
      <c r="D159" s="309"/>
      <c r="E159" s="309"/>
      <c r="F159" s="336">
        <f t="shared" si="0"/>
        <v>668124305</v>
      </c>
      <c r="G159" s="336"/>
      <c r="H159" s="336">
        <f t="shared" si="1"/>
        <v>668124305</v>
      </c>
      <c r="I159" s="336"/>
      <c r="J159" s="337">
        <v>668124305</v>
      </c>
      <c r="K159" s="57">
        <v>668124305</v>
      </c>
    </row>
    <row r="160" spans="1:15" ht="20.25" customHeight="1">
      <c r="A160" s="334" t="s">
        <v>459</v>
      </c>
      <c r="B160" s="335"/>
      <c r="C160" s="309"/>
      <c r="D160" s="309"/>
      <c r="E160" s="309"/>
      <c r="F160" s="336">
        <f t="shared" si="0"/>
        <v>-31650283932</v>
      </c>
      <c r="G160" s="336"/>
      <c r="H160" s="336">
        <f t="shared" si="1"/>
        <v>-12858403618</v>
      </c>
      <c r="I160" s="336"/>
      <c r="J160" s="337">
        <f>'[1]Can doi KT (OK)'!D348</f>
        <v>-31650283932</v>
      </c>
      <c r="K160" s="57">
        <v>-12858403618</v>
      </c>
    </row>
    <row r="161" spans="1:12" ht="6.75" customHeight="1">
      <c r="A161" s="310"/>
      <c r="B161" s="335"/>
      <c r="C161" s="309"/>
      <c r="D161" s="309"/>
      <c r="E161" s="309"/>
      <c r="F161" s="338"/>
      <c r="G161" s="338"/>
      <c r="H161" s="338"/>
      <c r="I161" s="338"/>
      <c r="J161" s="58"/>
    </row>
    <row r="162" spans="1:12" ht="24.75" customHeight="1">
      <c r="A162" s="339" t="s">
        <v>460</v>
      </c>
      <c r="B162" s="335"/>
      <c r="C162" s="309"/>
      <c r="D162" s="309"/>
      <c r="E162" s="309"/>
      <c r="G162" s="340">
        <f>SUM(G163:H166)</f>
        <v>-18791880314</v>
      </c>
      <c r="H162" s="340"/>
      <c r="I162" s="341"/>
      <c r="J162" s="342">
        <f>H160-F160</f>
        <v>18791880314</v>
      </c>
      <c r="K162" s="343"/>
      <c r="L162" s="343"/>
    </row>
    <row r="163" spans="1:12" s="50" customFormat="1" ht="20.25" customHeight="1">
      <c r="A163" s="344" t="s">
        <v>461</v>
      </c>
      <c r="B163" s="345"/>
      <c r="C163" s="345" t="s">
        <v>462</v>
      </c>
      <c r="D163" s="322"/>
      <c r="E163" s="322"/>
      <c r="G163" s="346">
        <f>'BC ket qua quy'!D28</f>
        <v>-6834328566</v>
      </c>
      <c r="H163" s="346"/>
      <c r="I163" s="347"/>
      <c r="J163" s="342"/>
      <c r="K163" s="348"/>
      <c r="L163" s="348"/>
    </row>
    <row r="164" spans="1:12" s="50" customFormat="1" ht="20.25" customHeight="1">
      <c r="A164" s="344"/>
      <c r="B164" s="345"/>
      <c r="C164" s="345" t="s">
        <v>463</v>
      </c>
      <c r="D164" s="322"/>
      <c r="E164" s="322"/>
      <c r="G164" s="346">
        <f>'BC ket qua quy'!D65</f>
        <v>-7255946943</v>
      </c>
      <c r="H164" s="346"/>
      <c r="I164" s="347"/>
      <c r="J164" s="342"/>
      <c r="K164" s="348"/>
      <c r="L164" s="348"/>
    </row>
    <row r="165" spans="1:12" s="50" customFormat="1" ht="20.25" customHeight="1">
      <c r="A165" s="344"/>
      <c r="B165" s="345"/>
      <c r="C165" s="345" t="s">
        <v>464</v>
      </c>
      <c r="D165" s="322"/>
      <c r="E165" s="322"/>
      <c r="G165" s="346">
        <f>'BC ket qua quy'!D102</f>
        <v>-4701604805</v>
      </c>
      <c r="H165" s="346"/>
      <c r="I165" s="347"/>
      <c r="J165" s="342"/>
      <c r="K165" s="348"/>
      <c r="L165" s="348"/>
    </row>
    <row r="166" spans="1:12" s="50" customFormat="1" ht="20.25" hidden="1" customHeight="1">
      <c r="A166" s="344"/>
      <c r="B166" s="345"/>
      <c r="C166" s="345" t="s">
        <v>465</v>
      </c>
      <c r="D166" s="322"/>
      <c r="E166" s="322"/>
      <c r="G166" s="346"/>
      <c r="H166" s="346"/>
      <c r="I166" s="347"/>
      <c r="J166" s="342"/>
      <c r="K166" s="348"/>
      <c r="L166" s="348"/>
    </row>
    <row r="167" spans="1:12" ht="24" customHeight="1">
      <c r="A167" s="308" t="s">
        <v>466</v>
      </c>
      <c r="B167" s="327"/>
      <c r="C167" s="309"/>
      <c r="D167" s="309"/>
      <c r="E167" s="309"/>
      <c r="F167" s="309"/>
      <c r="G167" s="309"/>
      <c r="H167" s="309"/>
      <c r="I167" s="309"/>
      <c r="J167" s="342"/>
    </row>
    <row r="168" spans="1:12" ht="19.5" customHeight="1">
      <c r="A168" s="308" t="s">
        <v>467</v>
      </c>
      <c r="B168" s="327"/>
      <c r="C168" s="309"/>
      <c r="D168" s="309"/>
      <c r="E168" s="309"/>
      <c r="F168" s="309"/>
      <c r="G168" s="309"/>
      <c r="H168" s="309"/>
      <c r="I168" s="309"/>
      <c r="J168" s="58"/>
    </row>
    <row r="169" spans="1:12" ht="19.5" customHeight="1">
      <c r="A169" s="308" t="s">
        <v>468</v>
      </c>
      <c r="B169" s="327"/>
      <c r="C169" s="309"/>
      <c r="D169" s="309"/>
      <c r="E169" s="309"/>
      <c r="F169" s="309"/>
      <c r="G169" s="309"/>
      <c r="H169" s="309"/>
      <c r="I169" s="309"/>
      <c r="J169" s="58"/>
    </row>
    <row r="170" spans="1:12" ht="19.5" customHeight="1">
      <c r="A170" s="308" t="s">
        <v>469</v>
      </c>
      <c r="B170" s="327"/>
      <c r="C170" s="309"/>
      <c r="D170" s="309"/>
      <c r="E170" s="309"/>
      <c r="F170" s="309"/>
      <c r="G170" s="309"/>
      <c r="H170" s="309"/>
      <c r="I170" s="309"/>
      <c r="J170" s="58"/>
    </row>
    <row r="171" spans="1:12" ht="24" customHeight="1">
      <c r="A171" s="308" t="s">
        <v>470</v>
      </c>
      <c r="B171" s="327"/>
      <c r="C171" s="309"/>
      <c r="D171" s="309"/>
      <c r="E171" s="309"/>
      <c r="F171" s="309"/>
      <c r="G171" s="309"/>
      <c r="H171" s="309"/>
      <c r="I171" s="309"/>
      <c r="J171" s="58"/>
    </row>
    <row r="172" spans="1:12" ht="24" customHeight="1">
      <c r="A172" s="308" t="s">
        <v>471</v>
      </c>
      <c r="B172" s="327"/>
      <c r="C172" s="309"/>
      <c r="D172" s="309"/>
      <c r="E172" s="309"/>
      <c r="F172" s="309"/>
      <c r="G172" s="309"/>
      <c r="H172" s="309"/>
      <c r="I172" s="309"/>
      <c r="J172" s="58"/>
    </row>
    <row r="173" spans="1:12" s="353" customFormat="1" ht="19.5" hidden="1" customHeight="1">
      <c r="A173" s="349" t="s">
        <v>472</v>
      </c>
      <c r="B173" s="350"/>
      <c r="C173" s="351"/>
      <c r="D173" s="351"/>
      <c r="E173" s="351"/>
      <c r="F173" s="351"/>
      <c r="G173" s="351"/>
      <c r="H173" s="351"/>
      <c r="I173" s="351"/>
      <c r="J173" s="352"/>
    </row>
    <row r="174" spans="1:12" s="353" customFormat="1" ht="19.5" hidden="1" customHeight="1">
      <c r="A174" s="354" t="s">
        <v>473</v>
      </c>
      <c r="B174" s="350"/>
      <c r="C174" s="351"/>
      <c r="D174" s="351"/>
      <c r="E174" s="351"/>
      <c r="F174" s="351"/>
      <c r="G174" s="351"/>
      <c r="H174" s="351"/>
      <c r="I174" s="351"/>
      <c r="J174" s="352"/>
    </row>
    <row r="175" spans="1:12" s="353" customFormat="1" ht="19.5" hidden="1" customHeight="1">
      <c r="A175" s="354" t="s">
        <v>474</v>
      </c>
      <c r="B175" s="350"/>
      <c r="C175" s="351"/>
      <c r="D175" s="351"/>
      <c r="E175" s="351"/>
      <c r="F175" s="351"/>
      <c r="G175" s="355"/>
      <c r="H175" s="356"/>
      <c r="I175" s="355"/>
      <c r="J175" s="352"/>
    </row>
    <row r="176" spans="1:12" s="353" customFormat="1" ht="19.5" hidden="1" customHeight="1">
      <c r="A176" s="354" t="s">
        <v>475</v>
      </c>
      <c r="B176" s="350"/>
      <c r="C176" s="351"/>
      <c r="D176" s="351"/>
      <c r="E176" s="351"/>
      <c r="F176" s="351"/>
      <c r="G176" s="357">
        <f>J176</f>
        <v>0</v>
      </c>
      <c r="H176" s="357"/>
      <c r="I176" s="355"/>
      <c r="J176" s="352"/>
    </row>
    <row r="177" spans="1:18" s="363" customFormat="1" ht="19.5" hidden="1" customHeight="1">
      <c r="A177" s="358"/>
      <c r="B177" s="359" t="s">
        <v>476</v>
      </c>
      <c r="C177" s="360"/>
      <c r="D177" s="360"/>
      <c r="E177" s="360"/>
      <c r="F177" s="360"/>
      <c r="G177" s="361">
        <f>G176</f>
        <v>0</v>
      </c>
      <c r="H177" s="361"/>
      <c r="I177" s="362"/>
      <c r="J177" s="352"/>
      <c r="K177" s="353"/>
      <c r="L177" s="353"/>
      <c r="M177" s="353"/>
      <c r="N177" s="353"/>
      <c r="O177" s="353"/>
      <c r="P177" s="353"/>
    </row>
    <row r="178" spans="1:18" s="363" customFormat="1" ht="19.5" hidden="1" customHeight="1">
      <c r="A178" s="358"/>
      <c r="B178" s="359" t="s">
        <v>477</v>
      </c>
      <c r="C178" s="360"/>
      <c r="D178" s="360"/>
      <c r="E178" s="360"/>
      <c r="F178" s="360"/>
      <c r="G178" s="361">
        <f>G176-G177</f>
        <v>0</v>
      </c>
      <c r="H178" s="361"/>
      <c r="I178" s="362"/>
      <c r="J178" s="352"/>
      <c r="K178" s="353"/>
      <c r="L178" s="353"/>
      <c r="M178" s="353"/>
      <c r="N178" s="353"/>
      <c r="O178" s="353"/>
      <c r="P178" s="353"/>
    </row>
    <row r="179" spans="1:18" s="353" customFormat="1" ht="19.5" hidden="1" customHeight="1">
      <c r="A179" s="354" t="s">
        <v>478</v>
      </c>
      <c r="B179" s="350"/>
      <c r="C179" s="351"/>
      <c r="D179" s="351"/>
      <c r="E179" s="351"/>
      <c r="F179" s="351"/>
      <c r="G179" s="357">
        <f>J179</f>
        <v>0</v>
      </c>
      <c r="H179" s="357"/>
      <c r="I179" s="355"/>
      <c r="J179" s="352"/>
    </row>
    <row r="180" spans="1:18" s="353" customFormat="1" ht="19.5" hidden="1" customHeight="1">
      <c r="A180" s="354" t="s">
        <v>479</v>
      </c>
      <c r="B180" s="350"/>
      <c r="C180" s="351"/>
      <c r="D180" s="351"/>
      <c r="E180" s="351"/>
      <c r="F180" s="351"/>
      <c r="G180" s="357">
        <f>G176-G179</f>
        <v>0</v>
      </c>
      <c r="H180" s="357"/>
      <c r="I180" s="355"/>
      <c r="J180" s="352"/>
    </row>
    <row r="181" spans="1:18" ht="24" customHeight="1">
      <c r="A181" s="308" t="s">
        <v>480</v>
      </c>
      <c r="B181" s="327"/>
      <c r="C181" s="309"/>
      <c r="D181" s="309"/>
      <c r="E181" s="309"/>
      <c r="F181" s="309"/>
      <c r="G181" s="309"/>
      <c r="H181" s="309"/>
      <c r="I181" s="309"/>
      <c r="J181" s="364"/>
      <c r="K181" s="50"/>
      <c r="L181" s="50"/>
      <c r="M181" s="50"/>
      <c r="N181" s="50"/>
      <c r="O181" s="50"/>
      <c r="P181" s="50"/>
      <c r="Q181" s="50"/>
      <c r="R181" s="50"/>
    </row>
    <row r="182" spans="1:18" ht="20.25" customHeight="1">
      <c r="A182" s="312" t="s">
        <v>481</v>
      </c>
      <c r="B182" s="327"/>
      <c r="C182" s="309"/>
      <c r="D182" s="309"/>
      <c r="E182" s="309"/>
      <c r="F182" s="309"/>
      <c r="G182" s="365"/>
      <c r="H182" s="366"/>
      <c r="I182" s="365"/>
      <c r="J182" s="364"/>
      <c r="K182" s="50"/>
      <c r="L182" s="50"/>
      <c r="M182" s="50"/>
      <c r="N182" s="50"/>
      <c r="O182" s="50"/>
      <c r="P182" s="50"/>
      <c r="Q182" s="50"/>
      <c r="R182" s="50"/>
    </row>
    <row r="183" spans="1:18" s="333" customFormat="1" ht="22.5" customHeight="1">
      <c r="A183" s="328"/>
      <c r="B183" s="329"/>
      <c r="C183" s="330" t="s">
        <v>482</v>
      </c>
      <c r="D183" s="331"/>
      <c r="E183" s="331"/>
      <c r="F183" s="367" t="s">
        <v>483</v>
      </c>
      <c r="G183" s="367"/>
      <c r="H183" s="367" t="s">
        <v>484</v>
      </c>
      <c r="I183" s="367"/>
      <c r="J183" s="364"/>
      <c r="K183" s="50"/>
      <c r="L183" s="50"/>
      <c r="M183" s="50"/>
      <c r="N183" s="50"/>
      <c r="O183" s="50"/>
      <c r="P183" s="50"/>
      <c r="Q183" s="50"/>
      <c r="R183" s="50"/>
    </row>
    <row r="184" spans="1:18" ht="20.25" customHeight="1">
      <c r="A184" s="368" t="s">
        <v>485</v>
      </c>
      <c r="B184" s="369"/>
      <c r="C184" s="370"/>
      <c r="D184" s="370"/>
      <c r="E184" s="370"/>
      <c r="F184" s="371">
        <f>J184</f>
        <v>14357295898</v>
      </c>
      <c r="G184" s="371"/>
      <c r="H184" s="336">
        <f>K184</f>
        <v>-1259448177</v>
      </c>
      <c r="I184" s="336"/>
      <c r="J184" s="372">
        <v>14357295898</v>
      </c>
      <c r="K184" s="373">
        <v>-1259448177</v>
      </c>
      <c r="L184" s="50"/>
      <c r="M184" s="50"/>
      <c r="N184" s="50"/>
      <c r="O184" s="50"/>
      <c r="P184" s="50"/>
      <c r="Q184" s="50"/>
      <c r="R184" s="50"/>
    </row>
    <row r="185" spans="1:18" ht="20.25" customHeight="1">
      <c r="A185" s="368" t="s">
        <v>486</v>
      </c>
      <c r="B185" s="369"/>
      <c r="C185" s="370"/>
      <c r="D185" s="370"/>
      <c r="E185" s="370"/>
      <c r="F185" s="371">
        <f t="shared" ref="F185:F187" si="2">J185</f>
        <v>0</v>
      </c>
      <c r="G185" s="371"/>
      <c r="H185" s="336">
        <f t="shared" ref="H185:H187" si="3">K185</f>
        <v>0</v>
      </c>
      <c r="I185" s="336"/>
      <c r="J185" s="372">
        <v>0</v>
      </c>
      <c r="K185" s="373">
        <v>0</v>
      </c>
      <c r="L185" s="50"/>
      <c r="M185" s="50"/>
      <c r="N185" s="50"/>
      <c r="O185" s="50"/>
      <c r="P185" s="50"/>
      <c r="Q185" s="50"/>
      <c r="R185" s="50"/>
    </row>
    <row r="186" spans="1:18" ht="20.25" customHeight="1">
      <c r="A186" s="368" t="s">
        <v>487</v>
      </c>
      <c r="B186" s="369"/>
      <c r="C186" s="370"/>
      <c r="D186" s="370"/>
      <c r="E186" s="370"/>
      <c r="F186" s="371">
        <f t="shared" si="2"/>
        <v>592925</v>
      </c>
      <c r="G186" s="371"/>
      <c r="H186" s="336">
        <f t="shared" si="3"/>
        <v>-3442156628</v>
      </c>
      <c r="I186" s="336"/>
      <c r="J186" s="372">
        <v>592925</v>
      </c>
      <c r="K186" s="373">
        <v>-3442156628</v>
      </c>
      <c r="L186" s="50"/>
      <c r="M186" s="50"/>
      <c r="N186" s="50"/>
      <c r="O186" s="50"/>
      <c r="P186" s="50"/>
      <c r="Q186" s="50"/>
      <c r="R186" s="50"/>
    </row>
    <row r="187" spans="1:18" ht="20.25" customHeight="1">
      <c r="A187" s="368" t="s">
        <v>488</v>
      </c>
      <c r="B187" s="369"/>
      <c r="C187" s="370"/>
      <c r="D187" s="370"/>
      <c r="E187" s="370"/>
      <c r="F187" s="371">
        <f t="shared" si="2"/>
        <v>0</v>
      </c>
      <c r="G187" s="371"/>
      <c r="H187" s="336">
        <f t="shared" si="3"/>
        <v>0</v>
      </c>
      <c r="I187" s="336"/>
      <c r="J187" s="372"/>
      <c r="K187" s="373">
        <v>0</v>
      </c>
      <c r="L187" s="50"/>
      <c r="M187" s="50"/>
      <c r="N187" s="50"/>
      <c r="O187" s="50"/>
      <c r="P187" s="50"/>
      <c r="Q187" s="50"/>
      <c r="R187" s="50"/>
    </row>
    <row r="188" spans="1:18" ht="20.25" customHeight="1">
      <c r="A188" s="308" t="s">
        <v>489</v>
      </c>
      <c r="B188" s="327"/>
      <c r="C188" s="309"/>
      <c r="D188" s="309"/>
      <c r="E188" s="309"/>
      <c r="F188" s="374"/>
      <c r="G188" s="374"/>
      <c r="H188" s="374"/>
      <c r="I188" s="374"/>
      <c r="J188" s="372"/>
      <c r="K188" s="373"/>
      <c r="L188" s="50"/>
      <c r="M188" s="50"/>
      <c r="N188" s="50"/>
      <c r="O188" s="50"/>
      <c r="P188" s="50"/>
      <c r="Q188" s="50"/>
      <c r="R188" s="50"/>
    </row>
    <row r="189" spans="1:18" s="333" customFormat="1" ht="22.5" customHeight="1">
      <c r="A189" s="328"/>
      <c r="B189" s="329"/>
      <c r="C189" s="330" t="s">
        <v>482</v>
      </c>
      <c r="D189" s="331"/>
      <c r="E189" s="331"/>
      <c r="F189" s="367" t="s">
        <v>483</v>
      </c>
      <c r="G189" s="367"/>
      <c r="H189" s="367" t="s">
        <v>484</v>
      </c>
      <c r="I189" s="367"/>
      <c r="J189" s="372"/>
      <c r="K189" s="372"/>
      <c r="L189" s="50"/>
      <c r="M189" s="50"/>
      <c r="N189" s="50"/>
      <c r="O189" s="50"/>
      <c r="P189" s="50"/>
    </row>
    <row r="190" spans="1:18" ht="20.25" customHeight="1">
      <c r="A190" s="368" t="s">
        <v>485</v>
      </c>
      <c r="B190" s="369"/>
      <c r="C190" s="370"/>
      <c r="D190" s="370"/>
      <c r="E190" s="370"/>
      <c r="F190" s="371">
        <f>J190</f>
        <v>89966568024</v>
      </c>
      <c r="G190" s="371"/>
      <c r="H190" s="371">
        <f>K190</f>
        <v>-6539462715</v>
      </c>
      <c r="I190" s="371"/>
      <c r="J190" s="372">
        <v>89966568024</v>
      </c>
      <c r="K190" s="372">
        <v>-6539462715</v>
      </c>
      <c r="L190" s="50"/>
      <c r="M190" s="50"/>
      <c r="N190" s="50"/>
      <c r="O190" s="50"/>
      <c r="P190" s="50"/>
    </row>
    <row r="191" spans="1:18" ht="20.25" customHeight="1">
      <c r="A191" s="368" t="s">
        <v>486</v>
      </c>
      <c r="B191" s="369"/>
      <c r="C191" s="370"/>
      <c r="D191" s="370"/>
      <c r="E191" s="370"/>
      <c r="F191" s="371">
        <f t="shared" ref="F191:F193" si="4">J191</f>
        <v>403814546</v>
      </c>
      <c r="G191" s="371"/>
      <c r="H191" s="371">
        <f t="shared" ref="H191:H193" si="5">K191</f>
        <v>60572182</v>
      </c>
      <c r="I191" s="371"/>
      <c r="J191" s="372">
        <v>403814546</v>
      </c>
      <c r="K191" s="372">
        <v>60572182</v>
      </c>
      <c r="L191" s="50"/>
      <c r="M191" s="50"/>
      <c r="N191" s="50"/>
      <c r="O191" s="50"/>
      <c r="P191" s="50"/>
    </row>
    <row r="192" spans="1:18" ht="20.25" customHeight="1">
      <c r="A192" s="368" t="s">
        <v>487</v>
      </c>
      <c r="B192" s="369"/>
      <c r="C192" s="370"/>
      <c r="D192" s="370"/>
      <c r="E192" s="370"/>
      <c r="F192" s="371">
        <f t="shared" si="4"/>
        <v>3136646</v>
      </c>
      <c r="G192" s="371"/>
      <c r="H192" s="371">
        <f t="shared" si="5"/>
        <v>-12312989781</v>
      </c>
      <c r="I192" s="371"/>
      <c r="J192" s="372">
        <v>3136646</v>
      </c>
      <c r="K192" s="372">
        <v>-12312989781</v>
      </c>
      <c r="L192" s="50"/>
      <c r="M192" s="50"/>
      <c r="N192" s="50"/>
      <c r="O192" s="50"/>
      <c r="P192" s="50"/>
    </row>
    <row r="193" spans="1:16" ht="20.25" customHeight="1">
      <c r="A193" s="368" t="s">
        <v>488</v>
      </c>
      <c r="B193" s="369"/>
      <c r="C193" s="370"/>
      <c r="D193" s="370"/>
      <c r="E193" s="370"/>
      <c r="F193" s="371">
        <f t="shared" si="4"/>
        <v>0</v>
      </c>
      <c r="G193" s="371"/>
      <c r="H193" s="371">
        <f t="shared" si="5"/>
        <v>0</v>
      </c>
      <c r="I193" s="371"/>
      <c r="J193" s="372">
        <v>0</v>
      </c>
      <c r="K193" s="372">
        <v>0</v>
      </c>
      <c r="L193" s="50"/>
      <c r="M193" s="50"/>
      <c r="N193" s="50"/>
      <c r="O193" s="50"/>
      <c r="P193" s="50"/>
    </row>
    <row r="194" spans="1:16" s="381" customFormat="1" ht="20.25" customHeight="1">
      <c r="A194" s="375" t="s">
        <v>490</v>
      </c>
      <c r="B194" s="376"/>
      <c r="C194" s="377"/>
      <c r="D194" s="377"/>
      <c r="E194" s="377"/>
      <c r="F194" s="377"/>
      <c r="G194" s="378"/>
      <c r="H194" s="379"/>
      <c r="I194" s="378"/>
      <c r="J194" s="380"/>
      <c r="K194" s="364"/>
      <c r="L194" s="50"/>
      <c r="M194" s="50"/>
      <c r="N194" s="50"/>
      <c r="O194" s="50"/>
      <c r="P194" s="50"/>
    </row>
    <row r="195" spans="1:16" ht="20.25" customHeight="1">
      <c r="A195" s="382" t="s">
        <v>491</v>
      </c>
      <c r="B195" s="327"/>
      <c r="C195" s="309"/>
      <c r="D195" s="309"/>
      <c r="E195" s="309"/>
      <c r="F195" s="309"/>
      <c r="G195" s="309"/>
      <c r="H195" s="309"/>
      <c r="I195" s="309"/>
    </row>
    <row r="196" spans="1:16" s="388" customFormat="1" ht="19.5" hidden="1" customHeight="1">
      <c r="A196" s="383" t="s">
        <v>492</v>
      </c>
      <c r="B196" s="384"/>
      <c r="C196" s="385"/>
      <c r="D196" s="385"/>
      <c r="E196" s="385"/>
      <c r="F196" s="385"/>
      <c r="G196" s="386">
        <v>0</v>
      </c>
      <c r="H196" s="386"/>
      <c r="I196" s="385"/>
      <c r="J196" s="387"/>
      <c r="K196" s="387"/>
      <c r="L196" s="387"/>
    </row>
    <row r="197" spans="1:16" s="388" customFormat="1" ht="19.5" hidden="1" customHeight="1">
      <c r="A197" s="389"/>
      <c r="B197" s="390" t="s">
        <v>493</v>
      </c>
      <c r="C197" s="385"/>
      <c r="D197" s="385"/>
      <c r="E197" s="385"/>
      <c r="F197" s="385"/>
      <c r="G197" s="391">
        <v>0</v>
      </c>
      <c r="H197" s="391"/>
      <c r="I197" s="392"/>
      <c r="J197" s="387"/>
      <c r="K197" s="387"/>
      <c r="L197" s="387"/>
    </row>
    <row r="198" spans="1:16" ht="24" customHeight="1">
      <c r="A198" s="308" t="s">
        <v>494</v>
      </c>
      <c r="B198" s="327"/>
      <c r="C198" s="309"/>
      <c r="D198" s="309"/>
      <c r="E198" s="309"/>
      <c r="F198" s="309"/>
      <c r="G198" s="309"/>
      <c r="H198" s="309"/>
      <c r="I198" s="309"/>
    </row>
    <row r="199" spans="1:16" ht="19.5" customHeight="1">
      <c r="A199" s="308" t="s">
        <v>495</v>
      </c>
      <c r="B199" s="327"/>
      <c r="C199" s="309"/>
      <c r="D199" s="309"/>
      <c r="E199" s="309"/>
      <c r="F199" s="309"/>
      <c r="G199" s="309"/>
      <c r="H199" s="309"/>
      <c r="I199" s="309"/>
    </row>
    <row r="200" spans="1:16" ht="24" customHeight="1">
      <c r="A200" s="308" t="s">
        <v>496</v>
      </c>
      <c r="B200" s="327"/>
      <c r="C200" s="309"/>
      <c r="D200" s="309"/>
      <c r="E200" s="309"/>
      <c r="F200" s="309"/>
      <c r="G200" s="309"/>
      <c r="H200" s="309"/>
      <c r="I200" s="309"/>
    </row>
    <row r="201" spans="1:16" ht="19.5" customHeight="1">
      <c r="A201" s="308" t="s">
        <v>497</v>
      </c>
      <c r="B201" s="327"/>
      <c r="C201" s="309"/>
      <c r="D201" s="309"/>
      <c r="E201" s="309"/>
      <c r="F201" s="309"/>
      <c r="G201" s="309"/>
      <c r="H201" s="309"/>
      <c r="I201" s="309"/>
    </row>
    <row r="202" spans="1:16" ht="24" customHeight="1">
      <c r="A202" s="308" t="s">
        <v>498</v>
      </c>
      <c r="B202" s="327"/>
      <c r="C202" s="309"/>
      <c r="D202" s="309"/>
      <c r="E202" s="309"/>
      <c r="F202" s="309"/>
      <c r="G202" s="309"/>
      <c r="H202" s="309"/>
      <c r="I202" s="309"/>
    </row>
    <row r="203" spans="1:16" ht="20.25" customHeight="1">
      <c r="A203" s="310" t="s">
        <v>499</v>
      </c>
      <c r="B203" s="327"/>
      <c r="C203" s="309"/>
      <c r="D203" s="309"/>
      <c r="E203" s="309"/>
      <c r="F203" s="309"/>
      <c r="G203" s="309"/>
      <c r="H203" s="309"/>
      <c r="I203" s="309"/>
    </row>
    <row r="204" spans="1:16" ht="19.5" customHeight="1">
      <c r="A204" s="308" t="s">
        <v>500</v>
      </c>
      <c r="B204" s="327"/>
      <c r="C204" s="309"/>
      <c r="D204" s="309"/>
      <c r="E204" s="309"/>
      <c r="F204" s="309"/>
      <c r="G204" s="309"/>
      <c r="H204" s="309"/>
      <c r="I204" s="309"/>
    </row>
    <row r="205" spans="1:16" ht="19.5" customHeight="1">
      <c r="A205" s="308"/>
      <c r="B205" s="327"/>
      <c r="C205" s="309"/>
      <c r="D205" s="309"/>
      <c r="E205" s="309"/>
      <c r="F205" s="309"/>
      <c r="G205" s="309"/>
      <c r="H205" s="309"/>
      <c r="I205" s="309"/>
    </row>
    <row r="206" spans="1:16" ht="19.5" customHeight="1">
      <c r="A206" s="308"/>
      <c r="B206" s="327"/>
      <c r="C206" s="309"/>
      <c r="D206" s="309"/>
      <c r="E206" s="309"/>
      <c r="F206" s="309"/>
      <c r="G206" s="309"/>
      <c r="H206" s="309"/>
      <c r="I206" s="309"/>
    </row>
    <row r="207" spans="1:16" s="326" customFormat="1" ht="23.25" customHeight="1">
      <c r="G207" s="7" t="s">
        <v>141</v>
      </c>
      <c r="H207" s="7"/>
      <c r="I207" s="7"/>
    </row>
    <row r="208" spans="1:16" ht="24" customHeight="1">
      <c r="B208" s="127" t="s">
        <v>196</v>
      </c>
      <c r="C208" s="129"/>
      <c r="D208" s="270" t="s">
        <v>197</v>
      </c>
      <c r="E208" s="270"/>
      <c r="F208" s="270"/>
      <c r="G208" s="270" t="s">
        <v>198</v>
      </c>
      <c r="H208" s="270"/>
      <c r="I208" s="270"/>
    </row>
    <row r="209" spans="2:9" ht="21" customHeight="1">
      <c r="D209" s="137"/>
      <c r="G209" s="279"/>
      <c r="H209" s="132"/>
    </row>
    <row r="210" spans="2:9" ht="21" customHeight="1">
      <c r="D210" s="137"/>
      <c r="G210" s="279"/>
      <c r="H210" s="132"/>
    </row>
    <row r="211" spans="2:9" ht="21" customHeight="1">
      <c r="D211" s="137"/>
      <c r="G211" s="279"/>
      <c r="H211" s="132"/>
    </row>
    <row r="212" spans="2:9" ht="21" customHeight="1">
      <c r="D212" s="137"/>
      <c r="G212" s="279"/>
      <c r="H212" s="132"/>
    </row>
    <row r="213" spans="2:9" s="132" customFormat="1" ht="18.75" customHeight="1">
      <c r="B213" s="130"/>
      <c r="D213" s="282" t="s">
        <v>199</v>
      </c>
      <c r="E213" s="282"/>
      <c r="F213" s="282"/>
      <c r="G213" s="282" t="s">
        <v>143</v>
      </c>
      <c r="H213" s="282"/>
      <c r="I213" s="282"/>
    </row>
  </sheetData>
  <mergeCells count="54">
    <mergeCell ref="G207:I207"/>
    <mergeCell ref="D208:F208"/>
    <mergeCell ref="G208:I208"/>
    <mergeCell ref="D213:F213"/>
    <mergeCell ref="G213:I213"/>
    <mergeCell ref="F192:G192"/>
    <mergeCell ref="H192:I192"/>
    <mergeCell ref="F193:G193"/>
    <mergeCell ref="H193:I193"/>
    <mergeCell ref="G196:H196"/>
    <mergeCell ref="G197:H197"/>
    <mergeCell ref="F189:G189"/>
    <mergeCell ref="H189:I189"/>
    <mergeCell ref="F190:G190"/>
    <mergeCell ref="H190:I190"/>
    <mergeCell ref="F191:G191"/>
    <mergeCell ref="H191:I191"/>
    <mergeCell ref="F185:G185"/>
    <mergeCell ref="H185:I185"/>
    <mergeCell ref="F186:G186"/>
    <mergeCell ref="H186:I186"/>
    <mergeCell ref="F187:G187"/>
    <mergeCell ref="H187:I187"/>
    <mergeCell ref="G179:H179"/>
    <mergeCell ref="G180:H180"/>
    <mergeCell ref="F183:G183"/>
    <mergeCell ref="H183:I183"/>
    <mergeCell ref="F184:G184"/>
    <mergeCell ref="H184:I184"/>
    <mergeCell ref="G164:H164"/>
    <mergeCell ref="G165:H165"/>
    <mergeCell ref="G166:H166"/>
    <mergeCell ref="G176:H176"/>
    <mergeCell ref="G177:H177"/>
    <mergeCell ref="G178:H178"/>
    <mergeCell ref="F160:G160"/>
    <mergeCell ref="H160:I160"/>
    <mergeCell ref="F161:G161"/>
    <mergeCell ref="H161:I161"/>
    <mergeCell ref="G162:H162"/>
    <mergeCell ref="G163:H163"/>
    <mergeCell ref="F157:G157"/>
    <mergeCell ref="H157:I157"/>
    <mergeCell ref="F158:G158"/>
    <mergeCell ref="H158:I158"/>
    <mergeCell ref="F159:G159"/>
    <mergeCell ref="H159:I159"/>
    <mergeCell ref="G1:I1"/>
    <mergeCell ref="G2:I2"/>
    <mergeCell ref="G3:I3"/>
    <mergeCell ref="A5:I5"/>
    <mergeCell ref="A6:I6"/>
    <mergeCell ref="F156:G156"/>
    <mergeCell ref="H156:I156"/>
  </mergeCells>
  <pageMargins left="0.5" right="0" top="0.83" bottom="0.88" header="0.39" footer="0.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Can doi KT (OK)</vt:lpstr>
      <vt:lpstr>BC ket qua quy</vt:lpstr>
      <vt:lpstr>LC tien te TT</vt:lpstr>
      <vt:lpstr>Thuyet minh quy 3</vt:lpstr>
      <vt:lpstr>'BC ket qua quy'!Print_Area</vt:lpstr>
      <vt:lpstr>'Can doi KT (OK)'!Print_Area</vt:lpstr>
      <vt:lpstr>'LC tien te TT'!Print_Area</vt:lpstr>
      <vt:lpstr>'Thuyet minh quy 3'!Print_Area</vt:lpstr>
      <vt:lpstr>'LC tien te TT'!Print_Titles</vt:lpstr>
    </vt:vector>
  </TitlesOfParts>
  <Company>BachKhoa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 Tin Hoc</dc:creator>
  <cp:lastModifiedBy>TT Tin Hoc</cp:lastModifiedBy>
  <dcterms:created xsi:type="dcterms:W3CDTF">2014-03-04T02:41:55Z</dcterms:created>
  <dcterms:modified xsi:type="dcterms:W3CDTF">2014-03-04T02:43:27Z</dcterms:modified>
</cp:coreProperties>
</file>